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M:\BRD - Publications Team\Combined Statement\Combined Statement 2025\Part 1\USSGL\"/>
    </mc:Choice>
  </mc:AlternateContent>
  <xr:revisionPtr revIDLastSave="0" documentId="8_{70D6E2AF-6A2D-4C0F-B20F-C28849F79366}" xr6:coauthVersionLast="47" xr6:coauthVersionMax="47" xr10:uidLastSave="{00000000-0000-0000-0000-000000000000}"/>
  <bookViews>
    <workbookView xWindow="-28920" yWindow="-2820" windowWidth="29040" windowHeight="15720" xr2:uid="{00000000-000D-0000-FFFF-FFFF00000000}"/>
  </bookViews>
  <sheets>
    <sheet name=" FYE Schedule 1 Final" sheetId="1" r:id="rId1"/>
  </sheets>
  <definedNames>
    <definedName name="_xlnm.Print_Area" localSheetId="0">' FYE Schedule 1 Final'!$A$1:$F$246</definedName>
    <definedName name="_xlnm.Print_Titles" localSheetId="0">' FYE Schedule 1 Final'!$1:$7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34" i="1" l="1"/>
  <c r="D145" i="1"/>
  <c r="D149" i="1"/>
  <c r="D157" i="1"/>
  <c r="D165" i="1"/>
  <c r="D166" i="1"/>
  <c r="D236" i="1"/>
  <c r="D237" i="1"/>
  <c r="B134" i="1"/>
  <c r="F134" i="1"/>
  <c r="B17" i="1"/>
  <c r="B22" i="1"/>
  <c r="B33" i="1"/>
  <c r="B59" i="1"/>
  <c r="B61" i="1"/>
  <c r="B103" i="1"/>
  <c r="B104" i="1"/>
  <c r="B123" i="1"/>
  <c r="B124" i="1"/>
  <c r="B125" i="1"/>
  <c r="D17" i="1"/>
  <c r="D22" i="1"/>
  <c r="D33" i="1"/>
  <c r="D59" i="1"/>
  <c r="D61" i="1"/>
  <c r="D103" i="1"/>
  <c r="D104" i="1"/>
  <c r="D123" i="1"/>
  <c r="D124" i="1"/>
  <c r="D125" i="1"/>
  <c r="F125" i="1"/>
  <c r="B145" i="1"/>
  <c r="B149" i="1"/>
  <c r="B157" i="1"/>
  <c r="B165" i="1"/>
  <c r="B166" i="1"/>
  <c r="B236" i="1"/>
  <c r="B237" i="1"/>
  <c r="F237" i="1"/>
  <c r="F74" i="1"/>
  <c r="F75" i="1"/>
  <c r="F189" i="1"/>
  <c r="F181" i="1"/>
  <c r="F183" i="1"/>
  <c r="F185" i="1"/>
  <c r="F179" i="1"/>
  <c r="F219" i="1"/>
  <c r="F220" i="1"/>
  <c r="F194" i="1"/>
  <c r="F149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145" i="1"/>
  <c r="F132" i="1"/>
  <c r="F236" i="1"/>
  <c r="F234" i="1"/>
  <c r="F233" i="1"/>
  <c r="F230" i="1"/>
  <c r="F229" i="1"/>
  <c r="F227" i="1"/>
  <c r="F225" i="1"/>
  <c r="F223" i="1"/>
  <c r="F222" i="1"/>
  <c r="F221" i="1"/>
  <c r="F202" i="1"/>
  <c r="F201" i="1"/>
  <c r="F200" i="1"/>
  <c r="F199" i="1"/>
  <c r="F198" i="1"/>
  <c r="F197" i="1"/>
  <c r="F196" i="1"/>
  <c r="F195" i="1"/>
  <c r="F193" i="1"/>
  <c r="F192" i="1"/>
  <c r="F191" i="1"/>
  <c r="F187" i="1"/>
  <c r="F176" i="1"/>
  <c r="F173" i="1"/>
  <c r="F170" i="1"/>
  <c r="F165" i="1"/>
  <c r="F163" i="1"/>
  <c r="F157" i="1"/>
  <c r="F155" i="1"/>
  <c r="F154" i="1"/>
  <c r="F153" i="1"/>
  <c r="F148" i="1"/>
  <c r="F143" i="1"/>
  <c r="F139" i="1"/>
  <c r="F133" i="1"/>
  <c r="F121" i="1"/>
  <c r="F120" i="1"/>
  <c r="F119" i="1"/>
  <c r="F118" i="1"/>
  <c r="F115" i="1"/>
  <c r="F123" i="1"/>
  <c r="F111" i="1"/>
  <c r="F110" i="1"/>
  <c r="F109" i="1"/>
  <c r="F97" i="1"/>
  <c r="F96" i="1"/>
  <c r="F95" i="1"/>
  <c r="F94" i="1"/>
  <c r="F93" i="1"/>
  <c r="F92" i="1"/>
  <c r="F91" i="1"/>
  <c r="F90" i="1"/>
  <c r="F89" i="1"/>
  <c r="F88" i="1"/>
  <c r="F87" i="1"/>
  <c r="F86" i="1"/>
  <c r="F83" i="1"/>
  <c r="F82" i="1"/>
  <c r="F81" i="1"/>
  <c r="F79" i="1"/>
  <c r="F73" i="1"/>
  <c r="F103" i="1"/>
  <c r="F70" i="1"/>
  <c r="F67" i="1"/>
  <c r="F64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1" i="1"/>
  <c r="F40" i="1"/>
  <c r="F39" i="1"/>
  <c r="F59" i="1"/>
  <c r="F33" i="1"/>
  <c r="F22" i="1"/>
  <c r="F124" i="1"/>
  <c r="F112" i="1"/>
  <c r="F17" i="1"/>
  <c r="F166" i="1"/>
  <c r="F61" i="1"/>
  <c r="F104" i="1"/>
</calcChain>
</file>

<file path=xl/sharedStrings.xml><?xml version="1.0" encoding="utf-8"?>
<sst xmlns="http://schemas.openxmlformats.org/spreadsheetml/2006/main" count="236" uniqueCount="219">
  <si>
    <t>UNITED STATES CENTRAL SUMMARY GENERAL LEDGER ACCOUNT BALANCES</t>
  </si>
  <si>
    <t xml:space="preserve"> </t>
  </si>
  <si>
    <t xml:space="preserve">         BALANCE</t>
  </si>
  <si>
    <t>ITEM</t>
  </si>
  <si>
    <t>NET CHANGE</t>
  </si>
  <si>
    <t>ASSET ACCOUNTS</t>
  </si>
  <si>
    <t xml:space="preserve">Cash and monetary assets: </t>
  </si>
  <si>
    <t>810400 U.S. Treasury Operating Cash - JP Morgan Chase……..……………………………………….</t>
  </si>
  <si>
    <t>810300 Supplementary Financing Program Account……………………………………</t>
  </si>
  <si>
    <t>810500 Repurchase Agreement (REPO)……………………………………………………</t>
  </si>
  <si>
    <t>810600 Term Investment Account…………………………………………………………..</t>
  </si>
  <si>
    <t>810700 Short-Term Cash Investments………………………………………………………</t>
  </si>
  <si>
    <t>Special drawing rights:</t>
  </si>
  <si>
    <t>Reserve position on the U.S. quota in the IMF:</t>
  </si>
  <si>
    <t xml:space="preserve">  U.S. subscription to the International Monetary Fund:</t>
  </si>
  <si>
    <t xml:space="preserve">811400 Investment in the International Monetary Fund (IMF) - </t>
  </si>
  <si>
    <t xml:space="preserve">811700 Receivable/Payable for Interim Maintenance of </t>
  </si>
  <si>
    <t>Loans to the International Monetary Fund:</t>
  </si>
  <si>
    <t>Other cash and monetary assets:</t>
  </si>
  <si>
    <t>812400 Transit Account - Other U.S. Treasury Monetary Assets…………………………</t>
  </si>
  <si>
    <t>812500 Mutilated Paper Currency held by the Bureau of Engraving</t>
  </si>
  <si>
    <t>812600 Transit Account - Mutilated Paper Currency……………………………………………</t>
  </si>
  <si>
    <t xml:space="preserve">      1050   Bureau of Engraving and Printing Accountability for U.S. Notes..…</t>
  </si>
  <si>
    <t xml:space="preserve">      1060   U.S. Treasury time deposits, foreign depositaries……...…………..</t>
  </si>
  <si>
    <t xml:space="preserve">      1065   U.S. Treasury Time Deposits, Minority Bank Depositaries (EFTPS)..</t>
  </si>
  <si>
    <t>813300 Funds Held Outside of Treasury (Budgetary)</t>
  </si>
  <si>
    <t xml:space="preserve">     </t>
  </si>
  <si>
    <t>Guaranteed Loan Financing</t>
  </si>
  <si>
    <t>Direct Loan Financing</t>
  </si>
  <si>
    <t>Miscellaneous asset accounts:</t>
  </si>
  <si>
    <t>816100 Foreign Depositary Banks Unclassified Items</t>
  </si>
  <si>
    <t>816200 Federal Reserve Banks, Deferred Items</t>
  </si>
  <si>
    <t>816400 Transfer of Cash between Federal Reserve Bank…….……………..</t>
  </si>
  <si>
    <t>816500 Transit Account, U.S. Treasury Miscellaneous Assets…....…………</t>
  </si>
  <si>
    <t>816600 Transit Account, U.S. Treasury - Owned Gold……..………………..</t>
  </si>
  <si>
    <t>816800 Gold Certificate Fund, Board of Governors of the</t>
  </si>
  <si>
    <t>816900 Foreign Transactions (FT) - Collection and Disbursements X7000………………………..</t>
  </si>
  <si>
    <t>817100 Receivable on U.S. Treasury Securities…………………………………………………….</t>
  </si>
  <si>
    <t>817200 Receivable for Forged, or Incorrect Payment of all</t>
  </si>
  <si>
    <t>817300 Deferred Charge/Credit, Loans to IMF……………………………………………..</t>
  </si>
  <si>
    <t>817500 Deposits in Transit Difference Suspense…………...…………………</t>
  </si>
  <si>
    <t>817700 Deposits in Suspense, Electronic Funds Transfer (OFAC)………………………………</t>
  </si>
  <si>
    <t>817800 Deposits in Suspense, Electronic Funds Transfer………………………………..</t>
  </si>
  <si>
    <t>818100 Transit Account - EFT FMS……………………………………………………………….</t>
  </si>
  <si>
    <t>818300 Cash Receivable, Federal Tax Deposits, Internal Revenue Service..</t>
  </si>
  <si>
    <t>818400 Transit Account - Foreign Restorations TFC's………...………………</t>
  </si>
  <si>
    <t>818500 Special Reclassification and Write Off of Aged Receipt Accounts</t>
  </si>
  <si>
    <t xml:space="preserve">     and Other Outstanding Differences……………………………………</t>
  </si>
  <si>
    <t>818600 Special Reclassification and Write Off Procedures…………………</t>
  </si>
  <si>
    <t>EXCESS OF LIABILITIES</t>
  </si>
  <si>
    <t>Budget and off-budget financing:</t>
  </si>
  <si>
    <t>Transactions not applied to current year's surplus or deficit:</t>
  </si>
  <si>
    <t>870200 Profit on the sale of Gold……………………………………………………………………….</t>
  </si>
  <si>
    <t>870400 Proceeds from Sale of Loan assets with Recourse......................................</t>
  </si>
  <si>
    <t xml:space="preserve">        Total transactions not applied to current year's surplus</t>
  </si>
  <si>
    <t>LIABILITY ACCOUNTS</t>
  </si>
  <si>
    <t>Borrowing from the public:</t>
  </si>
  <si>
    <t xml:space="preserve"> Treasury securities, issued under general Financing authorities:</t>
  </si>
  <si>
    <t xml:space="preserve"> Plus Premium on Treasury Securities:</t>
  </si>
  <si>
    <t xml:space="preserve">   </t>
  </si>
  <si>
    <t>820500 Deferred Interest (Premium) on Public Debt Subscriptions, U.S.</t>
  </si>
  <si>
    <t xml:space="preserve"> Less:</t>
  </si>
  <si>
    <t xml:space="preserve"> Discount on Treasury Securities:</t>
  </si>
  <si>
    <t xml:space="preserve">  Agency securities, issued under special financing authorities</t>
  </si>
  <si>
    <t>Deduct:</t>
  </si>
  <si>
    <t>Federal securities held as investments of government accounts</t>
  </si>
  <si>
    <t>821500 Investment in Certain Deposit Funds</t>
  </si>
  <si>
    <t xml:space="preserve">        Total Federal securities held as investments of government </t>
  </si>
  <si>
    <t>Less</t>
  </si>
  <si>
    <t xml:space="preserve"> Discount on Federal Securities:</t>
  </si>
  <si>
    <t>821800 Discount on Federal Securities Held as Investments</t>
  </si>
  <si>
    <t xml:space="preserve">         Net Federal securities held as investments of government </t>
  </si>
  <si>
    <t>Accrued interest payable to the public:</t>
  </si>
  <si>
    <t>822500 Accrued Interest Payable on Exchange of Deferred Public</t>
  </si>
  <si>
    <t>Allocations of special drawing rights:</t>
  </si>
  <si>
    <t>Deposit funds:</t>
  </si>
  <si>
    <t>Miscellaneous liability accounts:</t>
  </si>
  <si>
    <t>824000 Corporate Securities and Interest Checks Outstanding………………………………</t>
  </si>
  <si>
    <t>824100 Transit Account - Symbol/Serial Payment</t>
  </si>
  <si>
    <t xml:space="preserve">                 Edit Discrepancies on U.S. Treasury Checks...............................................</t>
  </si>
  <si>
    <t xml:space="preserve">     U.S. Treasury checks............................................................................................</t>
  </si>
  <si>
    <t>824300 Transit Account - Payment of U.S. Treasury Checks Without</t>
  </si>
  <si>
    <t xml:space="preserve">     Issue Data…………………………….........................................................................................</t>
  </si>
  <si>
    <t>824400 Disbursing Officers Checks Outstanding - Unfunded Accounts</t>
  </si>
  <si>
    <t>824500 Transit Account - Payment of U.S. Treasury Checks Pending</t>
  </si>
  <si>
    <t>824600 Transit Accounts - Adjustment of U.S. Treasury Check Payments</t>
  </si>
  <si>
    <t>824700 Transit Account - Uncollectable Payment Amount Discrepancies</t>
  </si>
  <si>
    <t xml:space="preserve">     on US Treasury Checks……………………………………………………………………………………..</t>
  </si>
  <si>
    <t xml:space="preserve">     8025    Coinage Metal Accounts Payable……………………………………….</t>
  </si>
  <si>
    <t xml:space="preserve">     8034    Postal money orders outstanding - Estimates……………………….</t>
  </si>
  <si>
    <t>825400 Payment Vouchers on Letters of Credit Outstanding………………………………………………….</t>
  </si>
  <si>
    <t>825600 Deferred Receipt and Outlay Transactions U.S. Postal Service……………………………………………………</t>
  </si>
  <si>
    <t>825900 Transit Account - Unclassified Charges, EFT………………………….</t>
  </si>
  <si>
    <t>826000 Transit Account - Unclassified Receipts and Outlay</t>
  </si>
  <si>
    <t>826200 Transit Account - Suspense Items, U.S. Treasury</t>
  </si>
  <si>
    <t xml:space="preserve">     8071    Transit account - Check, Returned Items LP Data…………………..</t>
  </si>
  <si>
    <t>826300 Transfer of U.S. Treasury Check Data</t>
  </si>
  <si>
    <t xml:space="preserve">826400 Transit Account - Transfer of Symbol/Serial Misread Between </t>
  </si>
  <si>
    <t>827900 Miscellaneous Liability Accounts - BPD…………………..……………</t>
  </si>
  <si>
    <t>828100 Transit Account - Statement of Accountability</t>
  </si>
  <si>
    <t>828200 Transit Account - Statement of Accountability</t>
  </si>
  <si>
    <t>828400 Exchange Receipts and Payments by U.S. Disbursing Officers…………………………………….</t>
  </si>
  <si>
    <t>828500 Transit Account - Payment by One Disbursing Officer for Account</t>
  </si>
  <si>
    <t xml:space="preserve">     of Another Disbursing Officer, Division of Disbursement and</t>
  </si>
  <si>
    <t>818000 Transit Account - Unclassified Receipts, EFT………………………………………………</t>
  </si>
  <si>
    <t>824200 Transit Account - Payment Account Discrepancies on</t>
  </si>
  <si>
    <t>828300 Transit Account - Discrepancies in U.S. Disbursing</t>
  </si>
  <si>
    <t>814500 Non-Federal Securities of the National Railroad Retirement</t>
  </si>
  <si>
    <t>3  Rounding differences are due to system application errors</t>
  </si>
  <si>
    <t>BALANCE</t>
  </si>
  <si>
    <t>810100 + 810200 U.S. Treasury operating cash - Federal Reserve Accounts</t>
  </si>
  <si>
    <t xml:space="preserve">        Balance</t>
  </si>
  <si>
    <t>811000 Holdings of Special Drawing Rights</t>
  </si>
  <si>
    <t>811100 SDR Certificates Issued to Federal Reserve Banks</t>
  </si>
  <si>
    <t xml:space="preserve">     Direct Quota Payments</t>
  </si>
  <si>
    <t>811500 Investment in the IMF - Maintenance of Value Adjustments</t>
  </si>
  <si>
    <t>811600 Due IMF for Subscriptions and Drawing (Letter of Credit)</t>
  </si>
  <si>
    <t xml:space="preserve">     Value Adjustments, IMF</t>
  </si>
  <si>
    <t>811800 Dollar Deposits with the IMF</t>
  </si>
  <si>
    <t>811900 Loans to the IMF</t>
  </si>
  <si>
    <t>812200 Other U.S. Treasury Monetary Assets</t>
  </si>
  <si>
    <t>812300 General Depositaries - Deferred Accounts</t>
  </si>
  <si>
    <t xml:space="preserve">     and Printing</t>
  </si>
  <si>
    <t>812900 Cash Accountability of Disbursing and Collecting Officers</t>
  </si>
  <si>
    <t>813000 RFC Accountability</t>
  </si>
  <si>
    <t>813200 Change in Non-Federal Securities (Market Value)</t>
  </si>
  <si>
    <t>813400 Transit Account - Transfers of Cash - U.S. Disbursing Officers</t>
  </si>
  <si>
    <t>813500 Offset of Change in Non-Federal Securities</t>
  </si>
  <si>
    <t>813600 + 813700 + 813800 Exchange Stabilization Fund</t>
  </si>
  <si>
    <t>813900 Revaluation of Investments in Exchange Stabilization Fund</t>
  </si>
  <si>
    <t>814000 Cash Accountability for USDO - Charleston</t>
  </si>
  <si>
    <t>814100 Cash Accountability for USDO - Bangkok</t>
  </si>
  <si>
    <t>814200 Cash Accountability for the Bureau of Engraving and Printing</t>
  </si>
  <si>
    <t xml:space="preserve">        Total other cash and monetary assets</t>
  </si>
  <si>
    <t xml:space="preserve">          Total cash and monetary assets</t>
  </si>
  <si>
    <t xml:space="preserve">     Investment Trust</t>
  </si>
  <si>
    <t xml:space="preserve">815000 Net activity, Guaranteed Loan Financing </t>
  </si>
  <si>
    <t>815500 Net activity, Direct Loan Financing</t>
  </si>
  <si>
    <t>816000 U.S. Treasury Miscellaneous Assets</t>
  </si>
  <si>
    <t xml:space="preserve">816700 U.S. Treasury - Owned Gold </t>
  </si>
  <si>
    <t>817000 U.S. Currency with the IMF</t>
  </si>
  <si>
    <t xml:space="preserve">     U. S. Government checks</t>
  </si>
  <si>
    <t>817400 Deposits in Transit to the Treasury Account</t>
  </si>
  <si>
    <t>817800 Deposits in Suspense, Electronic Funds Transfer</t>
  </si>
  <si>
    <t>817900 E-Commerce Collections</t>
  </si>
  <si>
    <t>818000 Transit Account - Unclassified Receipts, EFT</t>
  </si>
  <si>
    <t>818200 Undistributed Disbursing Transactions (SOT, FMS-224 Revised)</t>
  </si>
  <si>
    <t xml:space="preserve">        Total miscellaneous asset accounts</t>
  </si>
  <si>
    <t xml:space="preserve">          Total asset accounts</t>
  </si>
  <si>
    <t>831000 Accumulated Excess of Liabilities</t>
  </si>
  <si>
    <t>850100 Net Receipts</t>
  </si>
  <si>
    <t>860100 Net Outlays</t>
  </si>
  <si>
    <t xml:space="preserve">        Total budget and off-budget financing</t>
  </si>
  <si>
    <t>870100 Seigniorage</t>
  </si>
  <si>
    <t>870500 Net Gain/Loss on IMF Loan Valuation Adjustment</t>
  </si>
  <si>
    <t>870800 Special Reclass and Write-Off of Aged Budget Clearing Accounts</t>
  </si>
  <si>
    <t>870900 Premium/Discount on Early Buyback of U.S. Treasury Securities</t>
  </si>
  <si>
    <t>871000 Net Gain/Loss on IMF Quota</t>
  </si>
  <si>
    <t xml:space="preserve">        or deficit</t>
  </si>
  <si>
    <t xml:space="preserve">          Total excess of liabilities (+) or assets (-)</t>
  </si>
  <si>
    <t xml:space="preserve">            Total assets and excess of liabilities</t>
  </si>
  <si>
    <t xml:space="preserve">820100 + 820400 Debt Held by the Public </t>
  </si>
  <si>
    <t>820300 Intragovernmental Holdings</t>
  </si>
  <si>
    <t xml:space="preserve">     Treasury securities</t>
  </si>
  <si>
    <t>820600 Deferred Interest (Discount) on U.S. Treasury Securities</t>
  </si>
  <si>
    <t xml:space="preserve">            Total Treasury securities net of premium and discount</t>
  </si>
  <si>
    <t>821000 Principal of Outstanding Agency Securities</t>
  </si>
  <si>
    <t xml:space="preserve">        Total Federal securities</t>
  </si>
  <si>
    <t>821600 Investment of Government Accounts in Public Debt Securities</t>
  </si>
  <si>
    <t>821700 Investment of Government Accounts in Agency Securities</t>
  </si>
  <si>
    <t xml:space="preserve">        accounts</t>
  </si>
  <si>
    <t xml:space="preserve">     in Government Accounts</t>
  </si>
  <si>
    <t xml:space="preserve">         accounts less discount</t>
  </si>
  <si>
    <t xml:space="preserve">          Total borrowing from the public</t>
  </si>
  <si>
    <t xml:space="preserve">     Debt Subscriptions, United States Treasury Securities</t>
  </si>
  <si>
    <t>823000 Allocation of Special Drawing Rights</t>
  </si>
  <si>
    <t xml:space="preserve">     of Four-Digit Symbols</t>
  </si>
  <si>
    <t xml:space="preserve">     with Federal Reserve Banks</t>
  </si>
  <si>
    <t>825000 Transit Accounts - U.S. Treasury Check Discrepancies</t>
  </si>
  <si>
    <t>825300 Postal Money Orders Outstanding - Actual</t>
  </si>
  <si>
    <t>825700 Unamortized Premium (Discount) on Public Debt Securities</t>
  </si>
  <si>
    <t>827700 Check Claims (Suspense)</t>
  </si>
  <si>
    <t>827800 Tennessee Valley Authority Alternative Financing Transactions</t>
  </si>
  <si>
    <t xml:space="preserve">                 (Department of Defense - Air Force)</t>
  </si>
  <si>
    <t xml:space="preserve">                 (Department of Defense - Army)</t>
  </si>
  <si>
    <t xml:space="preserve">     Officers' Accounts</t>
  </si>
  <si>
    <t xml:space="preserve">     U.S. Disbursing Officers - Not Yet Classified</t>
  </si>
  <si>
    <t>828600 Capital Transfer Account</t>
  </si>
  <si>
    <t xml:space="preserve">        Total miscellaneous liability accounts</t>
  </si>
  <si>
    <t xml:space="preserve">            Total liability accounts</t>
  </si>
  <si>
    <r>
      <t xml:space="preserve"> U.S. Treasury operating cash: </t>
    </r>
    <r>
      <rPr>
        <vertAlign val="superscript"/>
        <sz val="11"/>
        <rFont val="Calibri"/>
        <family val="2"/>
        <scheme val="minor"/>
      </rPr>
      <t xml:space="preserve"> 1</t>
    </r>
  </si>
  <si>
    <r>
      <t xml:space="preserve">                 Federal Reserve System  </t>
    </r>
    <r>
      <rPr>
        <vertAlign val="superscript"/>
        <sz val="11"/>
        <rFont val="Calibri"/>
        <family val="2"/>
        <scheme val="minor"/>
      </rPr>
      <t>2</t>
    </r>
  </si>
  <si>
    <r>
      <t xml:space="preserve">        Total Treasury securities outstanding </t>
    </r>
    <r>
      <rPr>
        <vertAlign val="superscript"/>
        <sz val="11"/>
        <rFont val="Calibri"/>
        <family val="2"/>
        <scheme val="minor"/>
      </rPr>
      <t>3</t>
    </r>
  </si>
  <si>
    <t>2  The difference between Gold and Gold Certificates represents 100,000 fine troy ounces of unmonetized gold held by the U.S. Mint as</t>
  </si>
  <si>
    <t>1  Major sources of information used to determine Treasury's operating cash include Federal Reserve Banks, the Treasury Regional</t>
  </si>
  <si>
    <t>828700 PIR FRB Book Transfer</t>
  </si>
  <si>
    <t xml:space="preserve">823500 + 823600 + 823700 + 823800 Deposit Funds </t>
  </si>
  <si>
    <t xml:space="preserve">    assurance that Gold Certificates are fully backed by Reserve Gold.</t>
  </si>
  <si>
    <t>r   Revised</t>
  </si>
  <si>
    <t xml:space="preserve">    Finance Centers, the Internal Revenue Service Centers, the Bureau of the Fiscal Service and various electronic systems.  Deposits are</t>
  </si>
  <si>
    <t xml:space="preserve">    reflected as received and withdrawals are reflected as processed.</t>
  </si>
  <si>
    <t>827200 Cash-Link, FRB Book Entry Transfer…</t>
  </si>
  <si>
    <t>827300 Federal Reserve - Electronic Tax Application Settlement…</t>
  </si>
  <si>
    <t>824900 Non-Budgetary Impact Accounts………………………………………………</t>
  </si>
  <si>
    <t xml:space="preserve">     Archive Retrieval (Deferred Payments)...........................................</t>
  </si>
  <si>
    <t>825200 Disbursing Officers' Payments - Electronic Funds Transfer…...</t>
  </si>
  <si>
    <t>825800 Transfer of Unprocessed U.S. Treasury Checks - Unclassified………</t>
  </si>
  <si>
    <t>826100 Transit Account - Checks on U.S. Treasury Cashed - Unclassified…</t>
  </si>
  <si>
    <t xml:space="preserve">     CP&amp;R systems……………………………………………………………………………………</t>
  </si>
  <si>
    <t>826500 Adjustment of U.S. Treasury Check Data………………………………………</t>
  </si>
  <si>
    <t>826600 Suspense Items, Invalid Agency Location Codes…………………………</t>
  </si>
  <si>
    <t>826700 Transit Account - Borrowing from FFB and Treasury……………………</t>
  </si>
  <si>
    <t>826900 Cash-Link Miscellaneous Transfers………………………………………………</t>
  </si>
  <si>
    <t>827000 Transit Account - Unprocessed Cash Link Restorations………………</t>
  </si>
  <si>
    <t>827100 Cash-Link ACH Transfers………………………………………………………………</t>
  </si>
  <si>
    <t xml:space="preserve">     Telegraphic Reports........................................................................</t>
  </si>
  <si>
    <t>September 30, 2024</t>
  </si>
  <si>
    <t>September 30, 2025</t>
  </si>
  <si>
    <t>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</si>
</sst>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i/>
      <sz val="8"/>
      <color rgb="FFFF0000"/>
      <name val="Arial"/>
      <family val="2"/>
    </font>
    <font>
      <b/>
      <sz val="10"/>
      <name val="Arial"/>
      <family val="2"/>
    </font>
    <font>
      <sz val="11"/>
      <name val="Calibri"/>
      <family val="2"/>
      <scheme val="minor"/>
    </font>
    <font>
      <sz val="10"/>
      <name val="Arial"/>
      <family val="2"/>
    </font>
    <font>
      <vertAlign val="superscript"/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name val="Cambria"/>
      <family val="1"/>
      <scheme val="major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2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5" fillId="0" borderId="0"/>
    <xf numFmtId="43" fontId="5" fillId="0" borderId="0" applyFont="0" applyFill="0" applyBorder="0" applyAlignment="0" applyProtection="0"/>
    <xf numFmtId="0" fontId="9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</cellStyleXfs>
  <cellXfs count="129">
    <xf numFmtId="0" fontId="0" fillId="0" borderId="0" xfId="0"/>
    <xf numFmtId="2" fontId="4" fillId="0" borderId="0" xfId="2" applyNumberFormat="1" applyFont="1" applyProtection="1">
      <protection locked="0"/>
    </xf>
    <xf numFmtId="43" fontId="4" fillId="0" borderId="0" xfId="1" applyFont="1" applyProtection="1">
      <protection locked="0"/>
    </xf>
    <xf numFmtId="43" fontId="2" fillId="0" borderId="0" xfId="1" applyFont="1"/>
    <xf numFmtId="2" fontId="2" fillId="0" borderId="0" xfId="2" applyNumberFormat="1" applyProtection="1">
      <protection locked="0"/>
    </xf>
    <xf numFmtId="43" fontId="2" fillId="0" borderId="0" xfId="1" applyFont="1" applyBorder="1" applyProtection="1">
      <protection locked="0"/>
    </xf>
    <xf numFmtId="0" fontId="2" fillId="0" borderId="0" xfId="2"/>
    <xf numFmtId="0" fontId="8" fillId="0" borderId="0" xfId="0" applyFont="1"/>
    <xf numFmtId="43" fontId="8" fillId="0" borderId="0" xfId="1" applyFont="1"/>
    <xf numFmtId="2" fontId="4" fillId="0" borderId="0" xfId="2" applyNumberFormat="1" applyFont="1" applyAlignment="1" applyProtection="1">
      <alignment horizontal="left"/>
      <protection locked="0"/>
    </xf>
    <xf numFmtId="2" fontId="2" fillId="0" borderId="0" xfId="2" applyNumberFormat="1" applyAlignment="1" applyProtection="1">
      <alignment horizontal="left"/>
      <protection locked="0"/>
    </xf>
    <xf numFmtId="0" fontId="8" fillId="0" borderId="0" xfId="0" applyFont="1" applyAlignment="1">
      <alignment horizontal="left"/>
    </xf>
    <xf numFmtId="43" fontId="8" fillId="0" borderId="0" xfId="1" applyFont="1" applyBorder="1"/>
    <xf numFmtId="4" fontId="8" fillId="0" borderId="0" xfId="1" applyNumberFormat="1" applyFont="1" applyBorder="1"/>
    <xf numFmtId="4" fontId="4" fillId="0" borderId="0" xfId="1" applyNumberFormat="1" applyFont="1" applyProtection="1">
      <protection locked="0"/>
    </xf>
    <xf numFmtId="4" fontId="2" fillId="0" borderId="0" xfId="1" applyNumberFormat="1" applyFont="1" applyProtection="1">
      <protection locked="0"/>
    </xf>
    <xf numFmtId="4" fontId="8" fillId="0" borderId="0" xfId="1" applyNumberFormat="1" applyFont="1"/>
    <xf numFmtId="4" fontId="8" fillId="0" borderId="0" xfId="0" applyNumberFormat="1" applyFont="1"/>
    <xf numFmtId="43" fontId="8" fillId="0" borderId="0" xfId="1" applyFont="1" applyBorder="1" applyProtection="1">
      <protection locked="0"/>
    </xf>
    <xf numFmtId="2" fontId="8" fillId="0" borderId="0" xfId="2" applyNumberFormat="1" applyFont="1" applyAlignment="1" applyProtection="1">
      <alignment horizontal="left"/>
      <protection locked="0"/>
    </xf>
    <xf numFmtId="4" fontId="8" fillId="0" borderId="0" xfId="1" applyNumberFormat="1" applyFont="1" applyBorder="1" applyProtection="1">
      <protection locked="0"/>
    </xf>
    <xf numFmtId="2" fontId="8" fillId="0" borderId="0" xfId="2" applyNumberFormat="1" applyFont="1" applyAlignment="1">
      <alignment horizontal="left"/>
    </xf>
    <xf numFmtId="43" fontId="8" fillId="0" borderId="0" xfId="1" quotePrefix="1" applyFont="1" applyBorder="1"/>
    <xf numFmtId="4" fontId="8" fillId="0" borderId="0" xfId="2" applyNumberFormat="1" applyFont="1" applyAlignment="1">
      <alignment horizontal="left"/>
    </xf>
    <xf numFmtId="4" fontId="8" fillId="0" borderId="0" xfId="1" quotePrefix="1" applyNumberFormat="1" applyFont="1" applyBorder="1"/>
    <xf numFmtId="4" fontId="8" fillId="0" borderId="0" xfId="2" applyNumberFormat="1" applyFont="1" applyAlignment="1" applyProtection="1">
      <alignment horizontal="left"/>
      <protection locked="0"/>
    </xf>
    <xf numFmtId="4" fontId="11" fillId="0" borderId="0" xfId="2" applyNumberFormat="1" applyFont="1" applyAlignment="1" applyProtection="1">
      <alignment horizontal="left"/>
      <protection locked="0"/>
    </xf>
    <xf numFmtId="4" fontId="11" fillId="0" borderId="0" xfId="2" applyNumberFormat="1" applyFont="1" applyAlignment="1">
      <alignment horizontal="left"/>
    </xf>
    <xf numFmtId="4" fontId="8" fillId="0" borderId="0" xfId="1" quotePrefix="1" applyNumberFormat="1" applyFont="1" applyFill="1" applyBorder="1"/>
    <xf numFmtId="4" fontId="8" fillId="0" borderId="0" xfId="1" applyNumberFormat="1" applyFont="1" applyFill="1" applyBorder="1"/>
    <xf numFmtId="4" fontId="8" fillId="0" borderId="1" xfId="1" applyNumberFormat="1" applyFont="1" applyBorder="1"/>
    <xf numFmtId="4" fontId="8" fillId="0" borderId="0" xfId="3" applyNumberFormat="1" applyFont="1" applyBorder="1" applyAlignment="1" applyProtection="1">
      <alignment horizontal="left"/>
      <protection locked="0"/>
    </xf>
    <xf numFmtId="4" fontId="8" fillId="0" borderId="0" xfId="3" applyNumberFormat="1" applyFont="1" applyBorder="1" applyAlignment="1">
      <alignment horizontal="left"/>
    </xf>
    <xf numFmtId="4" fontId="11" fillId="0" borderId="0" xfId="3" applyNumberFormat="1" applyFont="1" applyBorder="1" applyAlignment="1">
      <alignment horizontal="left"/>
    </xf>
    <xf numFmtId="4" fontId="11" fillId="0" borderId="0" xfId="3" applyNumberFormat="1" applyFont="1" applyBorder="1" applyAlignment="1" applyProtection="1">
      <alignment horizontal="left"/>
      <protection locked="0"/>
    </xf>
    <xf numFmtId="4" fontId="8" fillId="0" borderId="0" xfId="3" applyNumberFormat="1" applyFont="1" applyFill="1" applyBorder="1" applyAlignment="1" applyProtection="1">
      <alignment horizontal="left"/>
      <protection locked="0"/>
    </xf>
    <xf numFmtId="4" fontId="8" fillId="0" borderId="0" xfId="3" applyNumberFormat="1" applyFont="1" applyFill="1" applyBorder="1" applyAlignment="1">
      <alignment horizontal="left"/>
    </xf>
    <xf numFmtId="0" fontId="8" fillId="0" borderId="0" xfId="2" applyFont="1" applyAlignment="1">
      <alignment horizontal="left"/>
    </xf>
    <xf numFmtId="0" fontId="8" fillId="0" borderId="0" xfId="0" applyFont="1" applyAlignment="1">
      <alignment wrapText="1"/>
    </xf>
    <xf numFmtId="43" fontId="8" fillId="0" borderId="0" xfId="1" applyFont="1" applyAlignment="1">
      <alignment vertical="top"/>
    </xf>
    <xf numFmtId="2" fontId="8" fillId="0" borderId="0" xfId="6" applyNumberFormat="1" applyFont="1" applyAlignment="1">
      <alignment wrapText="1"/>
    </xf>
    <xf numFmtId="43" fontId="2" fillId="0" borderId="0" xfId="1" applyFont="1" applyAlignment="1"/>
    <xf numFmtId="2" fontId="2" fillId="0" borderId="4" xfId="2" applyNumberFormat="1" applyBorder="1" applyProtection="1">
      <protection locked="0"/>
    </xf>
    <xf numFmtId="43" fontId="7" fillId="0" borderId="5" xfId="1" applyFont="1" applyBorder="1" applyAlignment="1" applyProtection="1">
      <protection locked="0"/>
    </xf>
    <xf numFmtId="43" fontId="7" fillId="0" borderId="6" xfId="1" applyFont="1" applyBorder="1" applyAlignment="1" applyProtection="1">
      <protection locked="0"/>
    </xf>
    <xf numFmtId="4" fontId="2" fillId="0" borderId="4" xfId="1" applyNumberFormat="1" applyFont="1" applyBorder="1" applyProtection="1">
      <protection locked="0"/>
    </xf>
    <xf numFmtId="2" fontId="2" fillId="0" borderId="7" xfId="2" applyNumberFormat="1" applyBorder="1" applyProtection="1">
      <protection locked="0"/>
    </xf>
    <xf numFmtId="4" fontId="2" fillId="0" borderId="8" xfId="1" applyNumberFormat="1" applyFont="1" applyBorder="1" applyProtection="1">
      <protection locked="0"/>
    </xf>
    <xf numFmtId="2" fontId="7" fillId="0" borderId="7" xfId="2" applyNumberFormat="1" applyFont="1" applyBorder="1" applyAlignment="1" applyProtection="1">
      <alignment horizontal="center"/>
      <protection locked="0"/>
    </xf>
    <xf numFmtId="2" fontId="8" fillId="0" borderId="7" xfId="2" applyNumberFormat="1" applyFont="1" applyBorder="1" applyProtection="1">
      <protection locked="0"/>
    </xf>
    <xf numFmtId="4" fontId="8" fillId="0" borderId="8" xfId="1" applyNumberFormat="1" applyFont="1" applyBorder="1" applyProtection="1">
      <protection locked="0"/>
    </xf>
    <xf numFmtId="2" fontId="8" fillId="0" borderId="7" xfId="2" applyNumberFormat="1" applyFont="1" applyBorder="1"/>
    <xf numFmtId="4" fontId="8" fillId="0" borderId="8" xfId="1" applyNumberFormat="1" applyFont="1" applyBorder="1"/>
    <xf numFmtId="2" fontId="8" fillId="0" borderId="7" xfId="2" applyNumberFormat="1" applyFont="1" applyBorder="1" applyAlignment="1">
      <alignment horizontal="left" indent="1"/>
    </xf>
    <xf numFmtId="2" fontId="8" fillId="0" borderId="7" xfId="2" applyNumberFormat="1" applyFont="1" applyBorder="1" applyAlignment="1" applyProtection="1">
      <alignment horizontal="left" indent="1"/>
      <protection locked="0"/>
    </xf>
    <xf numFmtId="2" fontId="8" fillId="2" borderId="7" xfId="2" applyNumberFormat="1" applyFont="1" applyFill="1" applyBorder="1" applyAlignment="1" applyProtection="1">
      <alignment horizontal="left" indent="1"/>
      <protection locked="0"/>
    </xf>
    <xf numFmtId="2" fontId="8" fillId="0" borderId="7" xfId="2" applyNumberFormat="1" applyFont="1" applyBorder="1" applyAlignment="1" applyProtection="1">
      <alignment horizontal="left" indent="3"/>
      <protection locked="0"/>
    </xf>
    <xf numFmtId="2" fontId="8" fillId="0" borderId="7" xfId="2" applyNumberFormat="1" applyFont="1" applyBorder="1" applyAlignment="1">
      <alignment horizontal="left" indent="3"/>
    </xf>
    <xf numFmtId="4" fontId="8" fillId="0" borderId="9" xfId="1" applyNumberFormat="1" applyFont="1" applyBorder="1"/>
    <xf numFmtId="0" fontId="8" fillId="0" borderId="7" xfId="2" applyFont="1" applyBorder="1"/>
    <xf numFmtId="2" fontId="8" fillId="2" borderId="7" xfId="2" applyNumberFormat="1" applyFont="1" applyFill="1" applyBorder="1" applyProtection="1">
      <protection locked="0"/>
    </xf>
    <xf numFmtId="2" fontId="8" fillId="0" borderId="7" xfId="6" applyNumberFormat="1" applyFont="1" applyBorder="1" applyProtection="1">
      <protection locked="0"/>
    </xf>
    <xf numFmtId="2" fontId="8" fillId="0" borderId="7" xfId="6" applyNumberFormat="1" applyFont="1" applyBorder="1"/>
    <xf numFmtId="2" fontId="8" fillId="0" borderId="12" xfId="2" applyNumberFormat="1" applyFont="1" applyBorder="1" applyProtection="1">
      <protection locked="0"/>
    </xf>
    <xf numFmtId="43" fontId="8" fillId="0" borderId="1" xfId="1" applyFont="1" applyBorder="1"/>
    <xf numFmtId="0" fontId="8" fillId="0" borderId="1" xfId="0" applyFont="1" applyBorder="1" applyAlignment="1">
      <alignment horizontal="left"/>
    </xf>
    <xf numFmtId="4" fontId="8" fillId="0" borderId="1" xfId="2" applyNumberFormat="1" applyFont="1" applyBorder="1" applyAlignment="1" applyProtection="1">
      <alignment horizontal="left"/>
      <protection locked="0"/>
    </xf>
    <xf numFmtId="2" fontId="8" fillId="0" borderId="12" xfId="2" applyNumberFormat="1" applyFont="1" applyBorder="1"/>
    <xf numFmtId="4" fontId="8" fillId="0" borderId="1" xfId="3" applyNumberFormat="1" applyFont="1" applyBorder="1" applyAlignment="1">
      <alignment horizontal="left"/>
    </xf>
    <xf numFmtId="43" fontId="11" fillId="0" borderId="0" xfId="1" applyFont="1" applyBorder="1" applyAlignment="1">
      <alignment horizontal="left"/>
    </xf>
    <xf numFmtId="43" fontId="2" fillId="0" borderId="0" xfId="1" applyFont="1" applyAlignment="1">
      <alignment vertical="top"/>
    </xf>
    <xf numFmtId="2" fontId="7" fillId="0" borderId="13" xfId="2" applyNumberFormat="1" applyFont="1" applyBorder="1" applyAlignment="1" applyProtection="1">
      <alignment horizontal="center"/>
      <protection locked="0"/>
    </xf>
    <xf numFmtId="43" fontId="7" fillId="0" borderId="9" xfId="1" quotePrefix="1" applyFont="1" applyBorder="1" applyAlignment="1">
      <alignment horizontal="center"/>
    </xf>
    <xf numFmtId="4" fontId="7" fillId="0" borderId="13" xfId="1" applyNumberFormat="1" applyFont="1" applyBorder="1" applyAlignment="1" applyProtection="1">
      <alignment horizontal="center"/>
      <protection locked="0"/>
    </xf>
    <xf numFmtId="43" fontId="7" fillId="0" borderId="5" xfId="1" applyFont="1" applyBorder="1" applyAlignment="1" applyProtection="1">
      <alignment horizontal="center"/>
      <protection locked="0"/>
    </xf>
    <xf numFmtId="43" fontId="7" fillId="0" borderId="12" xfId="1" quotePrefix="1" applyFont="1" applyBorder="1" applyAlignment="1">
      <alignment horizontal="center"/>
    </xf>
    <xf numFmtId="43" fontId="7" fillId="0" borderId="9" xfId="1" quotePrefix="1" applyFont="1" applyBorder="1" applyAlignment="1"/>
    <xf numFmtId="43" fontId="8" fillId="0" borderId="0" xfId="1" applyFont="1" applyBorder="1" applyAlignment="1" applyProtection="1">
      <alignment horizontal="right" indent="1"/>
      <protection locked="0"/>
    </xf>
    <xf numFmtId="43" fontId="8" fillId="0" borderId="0" xfId="1" applyFont="1" applyBorder="1" applyAlignment="1">
      <alignment horizontal="right" indent="1"/>
    </xf>
    <xf numFmtId="43" fontId="8" fillId="0" borderId="0" xfId="1" quotePrefix="1" applyFont="1" applyBorder="1" applyAlignment="1">
      <alignment horizontal="right" indent="1"/>
    </xf>
    <xf numFmtId="4" fontId="8" fillId="0" borderId="1" xfId="1" quotePrefix="1" applyNumberFormat="1" applyFont="1" applyBorder="1" applyAlignment="1">
      <alignment horizontal="right" indent="1"/>
    </xf>
    <xf numFmtId="4" fontId="8" fillId="0" borderId="2" xfId="1" applyNumberFormat="1" applyFont="1" applyBorder="1" applyAlignment="1">
      <alignment horizontal="right" indent="1"/>
    </xf>
    <xf numFmtId="4" fontId="8" fillId="0" borderId="0" xfId="1" quotePrefix="1" applyNumberFormat="1" applyFont="1" applyBorder="1" applyAlignment="1">
      <alignment horizontal="right" indent="1"/>
    </xf>
    <xf numFmtId="4" fontId="8" fillId="0" borderId="0" xfId="1" applyNumberFormat="1" applyFont="1" applyBorder="1" applyAlignment="1" applyProtection="1">
      <alignment horizontal="right" indent="1"/>
      <protection locked="0"/>
    </xf>
    <xf numFmtId="4" fontId="8" fillId="0" borderId="0" xfId="1" applyNumberFormat="1" applyFont="1" applyBorder="1" applyAlignment="1">
      <alignment horizontal="right" indent="1"/>
    </xf>
    <xf numFmtId="4" fontId="8" fillId="0" borderId="3" xfId="1" applyNumberFormat="1" applyFont="1" applyBorder="1" applyAlignment="1">
      <alignment horizontal="right" indent="1"/>
    </xf>
    <xf numFmtId="4" fontId="8" fillId="0" borderId="3" xfId="1" applyNumberFormat="1" applyFont="1" applyBorder="1" applyAlignment="1" applyProtection="1">
      <alignment horizontal="right" indent="1"/>
      <protection locked="0"/>
    </xf>
    <xf numFmtId="4" fontId="8" fillId="0" borderId="3" xfId="1" quotePrefix="1" applyNumberFormat="1" applyFont="1" applyBorder="1" applyAlignment="1">
      <alignment horizontal="right" indent="1"/>
    </xf>
    <xf numFmtId="4" fontId="8" fillId="0" borderId="1" xfId="2" applyNumberFormat="1" applyFont="1" applyBorder="1" applyAlignment="1" applyProtection="1">
      <alignment horizontal="right" indent="1"/>
      <protection locked="0"/>
    </xf>
    <xf numFmtId="4" fontId="8" fillId="0" borderId="0" xfId="1" quotePrefix="1" applyNumberFormat="1" applyFont="1" applyFill="1" applyBorder="1" applyAlignment="1">
      <alignment horizontal="right" indent="1"/>
    </xf>
    <xf numFmtId="4" fontId="8" fillId="0" borderId="0" xfId="1" applyNumberFormat="1" applyFont="1" applyFill="1" applyBorder="1" applyAlignment="1">
      <alignment horizontal="right" indent="1"/>
    </xf>
    <xf numFmtId="4" fontId="8" fillId="0" borderId="1" xfId="1" applyNumberFormat="1" applyFont="1" applyBorder="1" applyAlignment="1">
      <alignment horizontal="right" indent="1"/>
    </xf>
    <xf numFmtId="43" fontId="8" fillId="0" borderId="1" xfId="1" applyFont="1" applyBorder="1" applyAlignment="1">
      <alignment horizontal="right" indent="1"/>
    </xf>
    <xf numFmtId="4" fontId="8" fillId="0" borderId="8" xfId="1" applyNumberFormat="1" applyFont="1" applyBorder="1" applyAlignment="1">
      <alignment horizontal="right" indent="1"/>
    </xf>
    <xf numFmtId="4" fontId="8" fillId="0" borderId="8" xfId="1" quotePrefix="1" applyNumberFormat="1" applyFont="1" applyBorder="1" applyAlignment="1">
      <alignment horizontal="right" indent="1"/>
    </xf>
    <xf numFmtId="4" fontId="8" fillId="0" borderId="9" xfId="1" quotePrefix="1" applyNumberFormat="1" applyFont="1" applyBorder="1" applyAlignment="1">
      <alignment horizontal="right" indent="1"/>
    </xf>
    <xf numFmtId="4" fontId="8" fillId="0" borderId="10" xfId="1" applyNumberFormat="1" applyFont="1" applyBorder="1" applyAlignment="1">
      <alignment horizontal="right" indent="1"/>
    </xf>
    <xf numFmtId="4" fontId="8" fillId="0" borderId="8" xfId="1" applyNumberFormat="1" applyFont="1" applyBorder="1" applyAlignment="1" applyProtection="1">
      <alignment horizontal="right" indent="1"/>
      <protection locked="0"/>
    </xf>
    <xf numFmtId="43" fontId="8" fillId="0" borderId="9" xfId="1" quotePrefix="1" applyFont="1" applyBorder="1" applyAlignment="1">
      <alignment horizontal="right" indent="1"/>
    </xf>
    <xf numFmtId="43" fontId="8" fillId="0" borderId="8" xfId="1" quotePrefix="1" applyFont="1" applyBorder="1" applyAlignment="1">
      <alignment horizontal="right" indent="1"/>
    </xf>
    <xf numFmtId="4" fontId="8" fillId="0" borderId="11" xfId="1" applyNumberFormat="1" applyFont="1" applyBorder="1" applyAlignment="1">
      <alignment horizontal="right" indent="1"/>
    </xf>
    <xf numFmtId="4" fontId="8" fillId="0" borderId="9" xfId="2" applyNumberFormat="1" applyFont="1" applyBorder="1" applyAlignment="1" applyProtection="1">
      <alignment horizontal="right" indent="1"/>
      <protection locked="0"/>
    </xf>
    <xf numFmtId="43" fontId="8" fillId="0" borderId="8" xfId="1" applyFont="1" applyFill="1" applyBorder="1" applyAlignment="1">
      <alignment horizontal="right" indent="1"/>
    </xf>
    <xf numFmtId="4" fontId="8" fillId="0" borderId="8" xfId="1" applyNumberFormat="1" applyFont="1" applyFill="1" applyBorder="1" applyAlignment="1">
      <alignment horizontal="right" indent="1"/>
    </xf>
    <xf numFmtId="4" fontId="8" fillId="0" borderId="9" xfId="1" applyNumberFormat="1" applyFont="1" applyBorder="1" applyAlignment="1">
      <alignment horizontal="right" indent="1"/>
    </xf>
    <xf numFmtId="43" fontId="8" fillId="0" borderId="8" xfId="1" applyFont="1" applyBorder="1" applyAlignment="1">
      <alignment horizontal="right" indent="1"/>
    </xf>
    <xf numFmtId="43" fontId="8" fillId="0" borderId="9" xfId="1" applyFont="1" applyBorder="1" applyAlignment="1">
      <alignment horizontal="right" indent="1"/>
    </xf>
    <xf numFmtId="4" fontId="13" fillId="0" borderId="0" xfId="0" applyNumberFormat="1" applyFont="1" applyProtection="1">
      <protection locked="0"/>
    </xf>
    <xf numFmtId="4" fontId="8" fillId="0" borderId="0" xfId="9" quotePrefix="1" applyNumberFormat="1" applyFont="1" applyFill="1" applyBorder="1"/>
    <xf numFmtId="4" fontId="8" fillId="0" borderId="1" xfId="9" quotePrefix="1" applyNumberFormat="1" applyFont="1" applyFill="1" applyBorder="1"/>
    <xf numFmtId="4" fontId="8" fillId="0" borderId="0" xfId="9" applyNumberFormat="1" applyFont="1" applyFill="1" applyBorder="1"/>
    <xf numFmtId="4" fontId="8" fillId="0" borderId="1" xfId="9" applyNumberFormat="1" applyFont="1" applyFill="1" applyBorder="1"/>
    <xf numFmtId="4" fontId="8" fillId="0" borderId="3" xfId="1" applyNumberFormat="1" applyFont="1" applyBorder="1" applyAlignment="1"/>
    <xf numFmtId="4" fontId="8" fillId="0" borderId="1" xfId="1" quotePrefix="1" applyNumberFormat="1" applyFont="1" applyBorder="1" applyAlignment="1"/>
    <xf numFmtId="4" fontId="8" fillId="0" borderId="2" xfId="1" applyNumberFormat="1" applyFont="1" applyBorder="1" applyAlignment="1"/>
    <xf numFmtId="4" fontId="8" fillId="0" borderId="3" xfId="1" applyNumberFormat="1" applyFont="1" applyBorder="1" applyAlignment="1" applyProtection="1">
      <protection locked="0"/>
    </xf>
    <xf numFmtId="4" fontId="8" fillId="0" borderId="0" xfId="9" quotePrefix="1" applyNumberFormat="1" applyFont="1" applyFill="1" applyBorder="1" applyAlignment="1"/>
    <xf numFmtId="4" fontId="8" fillId="0" borderId="3" xfId="1" quotePrefix="1" applyNumberFormat="1" applyFont="1" applyBorder="1" applyAlignment="1"/>
    <xf numFmtId="4" fontId="8" fillId="0" borderId="0" xfId="1" applyNumberFormat="1" applyFont="1" applyBorder="1" applyAlignment="1"/>
    <xf numFmtId="4" fontId="8" fillId="0" borderId="1" xfId="1" applyNumberFormat="1" applyFont="1" applyBorder="1" applyAlignment="1"/>
    <xf numFmtId="4" fontId="8" fillId="0" borderId="0" xfId="1" applyNumberFormat="1" applyFont="1" applyFill="1" applyBorder="1" applyAlignment="1"/>
    <xf numFmtId="43" fontId="8" fillId="0" borderId="1" xfId="1" applyFont="1" applyBorder="1" applyAlignment="1"/>
    <xf numFmtId="4" fontId="11" fillId="0" borderId="0" xfId="1" quotePrefix="1" applyNumberFormat="1" applyFont="1" applyBorder="1"/>
    <xf numFmtId="4" fontId="11" fillId="0" borderId="0" xfId="1" applyNumberFormat="1" applyFont="1" applyBorder="1"/>
    <xf numFmtId="4" fontId="11" fillId="0" borderId="0" xfId="1" applyNumberFormat="1" applyFont="1" applyBorder="1" applyAlignment="1">
      <alignment horizontal="left"/>
    </xf>
    <xf numFmtId="4" fontId="11" fillId="0" borderId="0" xfId="1" applyNumberFormat="1" applyFont="1" applyBorder="1" applyAlignment="1" applyProtection="1">
      <alignment horizontal="left"/>
      <protection locked="0"/>
    </xf>
    <xf numFmtId="43" fontId="8" fillId="0" borderId="0" xfId="1" applyFont="1" applyAlignment="1">
      <alignment horizontal="left" vertical="top" wrapText="1"/>
    </xf>
    <xf numFmtId="2" fontId="12" fillId="0" borderId="3" xfId="2" applyNumberFormat="1" applyFont="1" applyBorder="1" applyAlignment="1" applyProtection="1">
      <alignment horizontal="center"/>
      <protection locked="0"/>
    </xf>
    <xf numFmtId="2" fontId="6" fillId="0" borderId="0" xfId="2" applyNumberFormat="1" applyFont="1" applyAlignment="1">
      <alignment horizontal="center"/>
    </xf>
  </cellXfs>
  <cellStyles count="12">
    <cellStyle name="Comma" xfId="1" builtinId="3"/>
    <cellStyle name="Comma 2" xfId="3" xr:uid="{00000000-0005-0000-0000-000001000000}"/>
    <cellStyle name="Comma 3" xfId="7" xr:uid="{00000000-0005-0000-0000-000002000000}"/>
    <cellStyle name="Comma 4" xfId="9" xr:uid="{00000000-0005-0000-0000-000003000000}"/>
    <cellStyle name="Normal" xfId="0" builtinId="0"/>
    <cellStyle name="Normal 2" xfId="4" xr:uid="{00000000-0005-0000-0000-000005000000}"/>
    <cellStyle name="Normal 2 2" xfId="10" xr:uid="{00000000-0005-0000-0000-000006000000}"/>
    <cellStyle name="Normal 3" xfId="5" xr:uid="{00000000-0005-0000-0000-000007000000}"/>
    <cellStyle name="Normal 3 2" xfId="11" xr:uid="{00000000-0005-0000-0000-000008000000}"/>
    <cellStyle name="Normal 4" xfId="2" xr:uid="{00000000-0005-0000-0000-000009000000}"/>
    <cellStyle name="Normal 5" xfId="6" xr:uid="{00000000-0005-0000-0000-00000A000000}"/>
    <cellStyle name="Normal 6" xfId="8" xr:uid="{00000000-0005-0000-0000-00000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50"/>
  <sheetViews>
    <sheetView tabSelected="1" zoomScaleNormal="100" zoomScaleSheetLayoutView="100" workbookViewId="0">
      <selection activeCell="E67" sqref="E67"/>
    </sheetView>
  </sheetViews>
  <sheetFormatPr defaultRowHeight="15" x14ac:dyDescent="0.25"/>
  <cols>
    <col min="1" max="1" width="65.85546875" style="7" customWidth="1"/>
    <col min="2" max="2" width="21.42578125" style="8" customWidth="1"/>
    <col min="3" max="3" width="2.7109375" style="8" customWidth="1"/>
    <col min="4" max="4" width="21" style="8" customWidth="1"/>
    <col min="5" max="5" width="2.7109375" style="11" customWidth="1"/>
    <col min="6" max="6" width="22" style="16" customWidth="1"/>
    <col min="7" max="8" width="9.140625" style="7"/>
    <col min="9" max="9" width="9.140625" style="7" customWidth="1"/>
    <col min="10" max="16384" width="9.140625" style="7"/>
  </cols>
  <sheetData>
    <row r="1" spans="1:8" ht="21" thickBot="1" x14ac:dyDescent="0.35">
      <c r="A1" s="127" t="s">
        <v>0</v>
      </c>
      <c r="B1" s="127"/>
      <c r="C1" s="127"/>
      <c r="D1" s="127"/>
      <c r="E1" s="127"/>
      <c r="F1" s="127"/>
      <c r="G1" s="6"/>
      <c r="H1" s="6"/>
    </row>
    <row r="2" spans="1:8" ht="15.75" thickTop="1" x14ac:dyDescent="0.25">
      <c r="A2" s="128"/>
      <c r="B2" s="128"/>
      <c r="C2" s="128"/>
      <c r="D2" s="128"/>
      <c r="E2" s="128"/>
      <c r="F2" s="128"/>
      <c r="G2" s="6"/>
      <c r="H2" s="6"/>
    </row>
    <row r="3" spans="1:8" x14ac:dyDescent="0.25">
      <c r="A3" s="1" t="s">
        <v>1</v>
      </c>
      <c r="B3" s="2"/>
      <c r="C3" s="2"/>
      <c r="D3" s="2"/>
      <c r="E3" s="9"/>
      <c r="F3" s="14"/>
      <c r="G3" s="6" t="s">
        <v>1</v>
      </c>
      <c r="H3" s="6"/>
    </row>
    <row r="4" spans="1:8" x14ac:dyDescent="0.25">
      <c r="A4" s="4"/>
      <c r="B4" s="5"/>
      <c r="C4" s="5"/>
      <c r="D4" s="5"/>
      <c r="E4" s="10"/>
      <c r="F4" s="15"/>
      <c r="G4" s="6"/>
      <c r="H4" s="6"/>
    </row>
    <row r="5" spans="1:8" x14ac:dyDescent="0.25">
      <c r="A5" s="42"/>
      <c r="B5" s="43" t="s">
        <v>2</v>
      </c>
      <c r="C5" s="44"/>
      <c r="D5" s="74" t="s">
        <v>109</v>
      </c>
      <c r="E5" s="44"/>
      <c r="F5" s="45"/>
      <c r="G5" s="6"/>
      <c r="H5" s="6"/>
    </row>
    <row r="6" spans="1:8" x14ac:dyDescent="0.25">
      <c r="A6" s="71" t="s">
        <v>3</v>
      </c>
      <c r="B6" s="75" t="s">
        <v>217</v>
      </c>
      <c r="C6" s="72"/>
      <c r="D6" s="75" t="s">
        <v>216</v>
      </c>
      <c r="E6" s="76"/>
      <c r="F6" s="73" t="s">
        <v>4</v>
      </c>
      <c r="G6" s="6"/>
      <c r="H6" s="6"/>
    </row>
    <row r="7" spans="1:8" x14ac:dyDescent="0.25">
      <c r="A7" s="46"/>
      <c r="B7" s="5"/>
      <c r="C7" s="5"/>
      <c r="D7" s="5"/>
      <c r="E7" s="10"/>
      <c r="F7" s="47"/>
      <c r="G7" s="6"/>
      <c r="H7" s="6"/>
    </row>
    <row r="8" spans="1:8" x14ac:dyDescent="0.25">
      <c r="A8" s="48" t="s">
        <v>5</v>
      </c>
      <c r="B8" s="5"/>
      <c r="C8" s="5"/>
      <c r="D8" s="5"/>
      <c r="E8" s="10"/>
      <c r="F8" s="47"/>
      <c r="G8" s="6"/>
      <c r="H8" s="6"/>
    </row>
    <row r="9" spans="1:8" x14ac:dyDescent="0.25">
      <c r="A9" s="49" t="s">
        <v>6</v>
      </c>
      <c r="B9" s="77"/>
      <c r="C9" s="18"/>
      <c r="D9" s="18"/>
      <c r="E9" s="19"/>
      <c r="F9" s="50"/>
      <c r="G9" s="6"/>
      <c r="H9" s="6"/>
    </row>
    <row r="10" spans="1:8" ht="17.25" x14ac:dyDescent="0.25">
      <c r="A10" s="51" t="s">
        <v>190</v>
      </c>
      <c r="B10" s="78"/>
      <c r="C10" s="12"/>
      <c r="D10" s="78"/>
      <c r="E10" s="21"/>
      <c r="F10" s="93"/>
      <c r="G10" s="6"/>
      <c r="H10" s="6"/>
    </row>
    <row r="11" spans="1:8" x14ac:dyDescent="0.25">
      <c r="A11" s="53" t="s">
        <v>7</v>
      </c>
      <c r="B11" s="79">
        <v>0</v>
      </c>
      <c r="C11" s="22"/>
      <c r="D11" s="79">
        <v>0</v>
      </c>
      <c r="E11" s="23"/>
      <c r="F11" s="94">
        <v>0</v>
      </c>
      <c r="G11" s="6"/>
      <c r="H11" s="6"/>
    </row>
    <row r="12" spans="1:8" x14ac:dyDescent="0.25">
      <c r="A12" s="53" t="s">
        <v>8</v>
      </c>
      <c r="B12" s="79">
        <v>0</v>
      </c>
      <c r="C12" s="22"/>
      <c r="D12" s="79">
        <v>0</v>
      </c>
      <c r="E12" s="23"/>
      <c r="F12" s="94">
        <v>0</v>
      </c>
      <c r="G12" s="6"/>
      <c r="H12" s="6"/>
    </row>
    <row r="13" spans="1:8" x14ac:dyDescent="0.25">
      <c r="A13" s="53" t="s">
        <v>9</v>
      </c>
      <c r="B13" s="79">
        <v>0</v>
      </c>
      <c r="C13" s="22"/>
      <c r="D13" s="79">
        <v>0</v>
      </c>
      <c r="E13" s="23"/>
      <c r="F13" s="94">
        <v>0</v>
      </c>
      <c r="G13" s="6"/>
      <c r="H13" s="6"/>
    </row>
    <row r="14" spans="1:8" x14ac:dyDescent="0.25">
      <c r="A14" s="53" t="s">
        <v>10</v>
      </c>
      <c r="B14" s="79">
        <v>0</v>
      </c>
      <c r="C14" s="22"/>
      <c r="D14" s="79">
        <v>0</v>
      </c>
      <c r="E14" s="23"/>
      <c r="F14" s="94">
        <v>0</v>
      </c>
      <c r="G14" s="6"/>
      <c r="H14" s="6"/>
    </row>
    <row r="15" spans="1:8" x14ac:dyDescent="0.25">
      <c r="A15" s="54" t="s">
        <v>11</v>
      </c>
      <c r="B15" s="79">
        <v>0</v>
      </c>
      <c r="C15" s="22"/>
      <c r="D15" s="79">
        <v>0</v>
      </c>
      <c r="E15" s="23"/>
      <c r="F15" s="94">
        <v>0</v>
      </c>
      <c r="G15" s="6"/>
      <c r="H15" s="6"/>
    </row>
    <row r="16" spans="1:8" x14ac:dyDescent="0.25">
      <c r="A16" s="55" t="s">
        <v>110</v>
      </c>
      <c r="B16" s="113">
        <v>890825093623.32996</v>
      </c>
      <c r="C16" s="122"/>
      <c r="D16" s="80">
        <v>885725421907.66003</v>
      </c>
      <c r="E16" s="124"/>
      <c r="F16" s="95">
        <v>5099671715.6699219</v>
      </c>
    </row>
    <row r="17" spans="1:6" ht="15.75" thickBot="1" x14ac:dyDescent="0.3">
      <c r="A17" s="49" t="s">
        <v>111</v>
      </c>
      <c r="B17" s="114">
        <f>SUM(B11:B16)</f>
        <v>890825093623.32996</v>
      </c>
      <c r="C17" s="123"/>
      <c r="D17" s="81">
        <f>SUM(D11:D16)</f>
        <v>885725421907.66003</v>
      </c>
      <c r="E17" s="125"/>
      <c r="F17" s="96">
        <f>B17-D17</f>
        <v>5099671715.6699219</v>
      </c>
    </row>
    <row r="18" spans="1:6" ht="15.75" thickTop="1" x14ac:dyDescent="0.25">
      <c r="A18" s="49"/>
      <c r="B18" s="77"/>
      <c r="C18" s="18"/>
      <c r="D18" s="77"/>
      <c r="E18" s="25"/>
      <c r="F18" s="97"/>
    </row>
    <row r="19" spans="1:6" x14ac:dyDescent="0.25">
      <c r="A19" s="49" t="s">
        <v>12</v>
      </c>
      <c r="B19" s="77"/>
      <c r="C19" s="18"/>
      <c r="D19" s="77"/>
      <c r="E19" s="25"/>
      <c r="F19" s="93"/>
    </row>
    <row r="20" spans="1:6" x14ac:dyDescent="0.25">
      <c r="A20" s="54" t="s">
        <v>112</v>
      </c>
      <c r="B20" s="108">
        <v>174731911330.20001</v>
      </c>
      <c r="C20" s="24"/>
      <c r="D20" s="82">
        <v>172895025840.23001</v>
      </c>
      <c r="E20" s="25"/>
      <c r="F20" s="94">
        <v>1836885489.9700012</v>
      </c>
    </row>
    <row r="21" spans="1:6" x14ac:dyDescent="0.25">
      <c r="A21" s="54" t="s">
        <v>113</v>
      </c>
      <c r="B21" s="109">
        <v>-15200000000</v>
      </c>
      <c r="C21" s="24"/>
      <c r="D21" s="80">
        <v>-10200000000</v>
      </c>
      <c r="E21" s="25"/>
      <c r="F21" s="98">
        <v>-5000000000</v>
      </c>
    </row>
    <row r="22" spans="1:6" ht="15.75" thickBot="1" x14ac:dyDescent="0.3">
      <c r="A22" s="49" t="s">
        <v>111</v>
      </c>
      <c r="B22" s="112">
        <f>SUM(B20:B21)</f>
        <v>159531911330.20001</v>
      </c>
      <c r="C22" s="13"/>
      <c r="D22" s="81">
        <f>SUM(D20:D21)</f>
        <v>162695025840.23001</v>
      </c>
      <c r="E22" s="25"/>
      <c r="F22" s="96">
        <f>B22-D22</f>
        <v>-3163114510.0299988</v>
      </c>
    </row>
    <row r="23" spans="1:6" ht="15.75" thickTop="1" x14ac:dyDescent="0.25">
      <c r="A23" s="49"/>
      <c r="B23" s="83"/>
      <c r="C23" s="20"/>
      <c r="D23" s="83"/>
      <c r="E23" s="25"/>
      <c r="F23" s="93"/>
    </row>
    <row r="24" spans="1:6" x14ac:dyDescent="0.25">
      <c r="A24" s="49" t="s">
        <v>13</v>
      </c>
      <c r="B24" s="83"/>
      <c r="C24" s="20"/>
      <c r="D24" s="83"/>
      <c r="E24" s="25"/>
      <c r="F24" s="93"/>
    </row>
    <row r="25" spans="1:6" x14ac:dyDescent="0.25">
      <c r="A25" s="49" t="s">
        <v>14</v>
      </c>
      <c r="B25" s="83"/>
      <c r="C25" s="20"/>
      <c r="D25" s="83"/>
      <c r="E25" s="25"/>
      <c r="F25" s="93"/>
    </row>
    <row r="26" spans="1:6" x14ac:dyDescent="0.25">
      <c r="A26" s="54" t="s">
        <v>15</v>
      </c>
      <c r="B26" s="84"/>
      <c r="C26" s="13"/>
      <c r="D26" s="84"/>
      <c r="E26" s="25"/>
      <c r="F26" s="93"/>
    </row>
    <row r="27" spans="1:6" x14ac:dyDescent="0.25">
      <c r="A27" s="56" t="s">
        <v>114</v>
      </c>
      <c r="B27" s="108">
        <v>111629078113.37</v>
      </c>
      <c r="C27" s="24"/>
      <c r="D27" s="82">
        <v>111629078113.37</v>
      </c>
      <c r="E27" s="26"/>
      <c r="F27" s="99">
        <v>0</v>
      </c>
    </row>
    <row r="28" spans="1:6" x14ac:dyDescent="0.25">
      <c r="A28" s="54" t="s">
        <v>115</v>
      </c>
      <c r="B28" s="108">
        <v>2153724127.3000002</v>
      </c>
      <c r="C28" s="24"/>
      <c r="D28" s="82">
        <v>941910993.00999999</v>
      </c>
      <c r="E28" s="25"/>
      <c r="F28" s="94">
        <v>1211813134.2900002</v>
      </c>
    </row>
    <row r="29" spans="1:6" x14ac:dyDescent="0.25">
      <c r="A29" s="54" t="s">
        <v>116</v>
      </c>
      <c r="B29" s="108">
        <v>-82087137122.300003</v>
      </c>
      <c r="C29" s="24"/>
      <c r="D29" s="82">
        <v>-81066130631.949997</v>
      </c>
      <c r="E29" s="26"/>
      <c r="F29" s="94">
        <v>-1021006490.3500061</v>
      </c>
    </row>
    <row r="30" spans="1:6" x14ac:dyDescent="0.25">
      <c r="A30" s="54" t="s">
        <v>16</v>
      </c>
      <c r="B30" s="108"/>
      <c r="C30" s="24"/>
      <c r="D30" s="82"/>
      <c r="E30" s="25"/>
      <c r="F30" s="94"/>
    </row>
    <row r="31" spans="1:6" x14ac:dyDescent="0.25">
      <c r="A31" s="56" t="s">
        <v>117</v>
      </c>
      <c r="B31" s="108">
        <v>-1041979711.16</v>
      </c>
      <c r="C31" s="24"/>
      <c r="D31" s="82">
        <v>-2493276776.96</v>
      </c>
      <c r="E31" s="26"/>
      <c r="F31" s="94">
        <v>1451297065.8000002</v>
      </c>
    </row>
    <row r="32" spans="1:6" x14ac:dyDescent="0.25">
      <c r="A32" s="54" t="s">
        <v>118</v>
      </c>
      <c r="B32" s="109">
        <v>-285777001.31</v>
      </c>
      <c r="C32" s="24"/>
      <c r="D32" s="80">
        <v>-278669746.38</v>
      </c>
      <c r="E32" s="25"/>
      <c r="F32" s="95">
        <v>-7107254.9300000072</v>
      </c>
    </row>
    <row r="33" spans="1:6" ht="15.75" thickBot="1" x14ac:dyDescent="0.3">
      <c r="A33" s="49" t="s">
        <v>111</v>
      </c>
      <c r="B33" s="112">
        <f>SUM(B27:B32)</f>
        <v>30367908405.899994</v>
      </c>
      <c r="C33" s="13"/>
      <c r="D33" s="85">
        <f>SUM(D27:D32)</f>
        <v>28732911951.089993</v>
      </c>
      <c r="E33" s="26"/>
      <c r="F33" s="100">
        <f t="shared" ref="F33" si="0">B33-D33</f>
        <v>1634996454.8100014</v>
      </c>
    </row>
    <row r="34" spans="1:6" ht="15.75" thickTop="1" x14ac:dyDescent="0.25">
      <c r="A34" s="49"/>
      <c r="B34" s="84"/>
      <c r="C34" s="13"/>
      <c r="D34" s="84"/>
      <c r="E34" s="25"/>
      <c r="F34" s="93"/>
    </row>
    <row r="35" spans="1:6" x14ac:dyDescent="0.25">
      <c r="A35" s="49" t="s">
        <v>17</v>
      </c>
      <c r="B35" s="84"/>
      <c r="C35" s="13"/>
      <c r="D35" s="84"/>
      <c r="E35" s="25"/>
      <c r="F35" s="93"/>
    </row>
    <row r="36" spans="1:6" ht="15.75" thickBot="1" x14ac:dyDescent="0.3">
      <c r="A36" s="54" t="s">
        <v>119</v>
      </c>
      <c r="B36" s="115">
        <v>0.01</v>
      </c>
      <c r="C36" s="20"/>
      <c r="D36" s="86">
        <v>0.01</v>
      </c>
      <c r="E36" s="25"/>
      <c r="F36" s="100">
        <v>0</v>
      </c>
    </row>
    <row r="37" spans="1:6" ht="15.75" thickTop="1" x14ac:dyDescent="0.25">
      <c r="A37" s="49"/>
      <c r="B37" s="83"/>
      <c r="C37" s="20"/>
      <c r="D37" s="83"/>
      <c r="E37" s="25"/>
      <c r="F37" s="93"/>
    </row>
    <row r="38" spans="1:6" x14ac:dyDescent="0.25">
      <c r="A38" s="49" t="s">
        <v>18</v>
      </c>
      <c r="B38" s="83"/>
      <c r="C38" s="20"/>
      <c r="D38" s="83"/>
      <c r="E38" s="25"/>
      <c r="F38" s="93"/>
    </row>
    <row r="39" spans="1:6" x14ac:dyDescent="0.25">
      <c r="A39" s="54" t="s">
        <v>120</v>
      </c>
      <c r="B39" s="116">
        <v>79890</v>
      </c>
      <c r="C39" s="24"/>
      <c r="D39" s="82">
        <v>79890</v>
      </c>
      <c r="E39" s="25"/>
      <c r="F39" s="99">
        <f t="shared" ref="F39:F59" si="1">B39-D39</f>
        <v>0</v>
      </c>
    </row>
    <row r="40" spans="1:6" x14ac:dyDescent="0.25">
      <c r="A40" s="54" t="s">
        <v>121</v>
      </c>
      <c r="B40" s="108">
        <v>13845504.75</v>
      </c>
      <c r="C40" s="24"/>
      <c r="D40" s="82">
        <v>7554494.5599999996</v>
      </c>
      <c r="E40" s="25"/>
      <c r="F40" s="94">
        <f t="shared" si="1"/>
        <v>6291010.1900000004</v>
      </c>
    </row>
    <row r="41" spans="1:6" x14ac:dyDescent="0.25">
      <c r="A41" s="54" t="s">
        <v>19</v>
      </c>
      <c r="B41" s="108">
        <v>0</v>
      </c>
      <c r="C41" s="24"/>
      <c r="D41" s="82">
        <v>0</v>
      </c>
      <c r="E41" s="25"/>
      <c r="F41" s="94">
        <f t="shared" si="1"/>
        <v>0</v>
      </c>
    </row>
    <row r="42" spans="1:6" x14ac:dyDescent="0.25">
      <c r="A42" s="53" t="s">
        <v>20</v>
      </c>
      <c r="B42" s="108"/>
      <c r="C42" s="24"/>
      <c r="D42" s="82"/>
      <c r="E42" s="23"/>
      <c r="F42" s="94"/>
    </row>
    <row r="43" spans="1:6" x14ac:dyDescent="0.25">
      <c r="A43" s="57" t="s">
        <v>122</v>
      </c>
      <c r="B43" s="108">
        <v>69945588.109999999</v>
      </c>
      <c r="C43" s="24"/>
      <c r="D43" s="82">
        <v>55211067.109999999</v>
      </c>
      <c r="E43" s="23"/>
      <c r="F43" s="94">
        <f t="shared" si="1"/>
        <v>14734521</v>
      </c>
    </row>
    <row r="44" spans="1:6" x14ac:dyDescent="0.25">
      <c r="A44" s="53" t="s">
        <v>21</v>
      </c>
      <c r="B44" s="108">
        <v>0</v>
      </c>
      <c r="C44" s="24"/>
      <c r="D44" s="82">
        <v>0</v>
      </c>
      <c r="E44" s="23"/>
      <c r="F44" s="94">
        <f t="shared" si="1"/>
        <v>0</v>
      </c>
    </row>
    <row r="45" spans="1:6" x14ac:dyDescent="0.25">
      <c r="A45" s="51" t="s">
        <v>22</v>
      </c>
      <c r="B45" s="108"/>
      <c r="C45" s="28"/>
      <c r="D45" s="89"/>
      <c r="E45" s="23"/>
      <c r="F45" s="94">
        <f t="shared" si="1"/>
        <v>0</v>
      </c>
    </row>
    <row r="46" spans="1:6" x14ac:dyDescent="0.25">
      <c r="A46" s="51" t="s">
        <v>23</v>
      </c>
      <c r="B46" s="108"/>
      <c r="C46" s="28"/>
      <c r="D46" s="89"/>
      <c r="E46" s="23"/>
      <c r="F46" s="94">
        <f t="shared" si="1"/>
        <v>0</v>
      </c>
    </row>
    <row r="47" spans="1:6" x14ac:dyDescent="0.25">
      <c r="A47" s="51" t="s">
        <v>24</v>
      </c>
      <c r="B47" s="108"/>
      <c r="C47" s="28"/>
      <c r="D47" s="89"/>
      <c r="E47" s="23"/>
      <c r="F47" s="94">
        <f t="shared" si="1"/>
        <v>0</v>
      </c>
    </row>
    <row r="48" spans="1:6" x14ac:dyDescent="0.25">
      <c r="A48" s="54" t="s">
        <v>123</v>
      </c>
      <c r="B48" s="108">
        <v>1979277.73</v>
      </c>
      <c r="C48" s="24"/>
      <c r="D48" s="82">
        <v>915976478.12</v>
      </c>
      <c r="E48" s="25"/>
      <c r="F48" s="94">
        <f t="shared" si="1"/>
        <v>-913997200.38999999</v>
      </c>
    </row>
    <row r="49" spans="1:6" x14ac:dyDescent="0.25">
      <c r="A49" s="54" t="s">
        <v>124</v>
      </c>
      <c r="B49" s="108">
        <v>36772.769999999997</v>
      </c>
      <c r="C49" s="24"/>
      <c r="D49" s="82">
        <v>36772.769999999997</v>
      </c>
      <c r="E49" s="25"/>
      <c r="F49" s="94">
        <f t="shared" si="1"/>
        <v>0</v>
      </c>
    </row>
    <row r="50" spans="1:6" x14ac:dyDescent="0.25">
      <c r="A50" s="54" t="s">
        <v>125</v>
      </c>
      <c r="B50" s="108">
        <v>5964355365.7600002</v>
      </c>
      <c r="C50" s="24"/>
      <c r="D50" s="82">
        <v>-2744292002.4499998</v>
      </c>
      <c r="E50" s="26" t="s">
        <v>218</v>
      </c>
      <c r="F50" s="94">
        <f t="shared" si="1"/>
        <v>8708647368.2099991</v>
      </c>
    </row>
    <row r="51" spans="1:6" x14ac:dyDescent="0.25">
      <c r="A51" s="54" t="s">
        <v>25</v>
      </c>
      <c r="B51" s="108">
        <v>73359020588.789993</v>
      </c>
      <c r="C51" s="24"/>
      <c r="D51" s="82">
        <v>64805255839.610001</v>
      </c>
      <c r="E51" s="26" t="s">
        <v>218</v>
      </c>
      <c r="F51" s="94">
        <f t="shared" si="1"/>
        <v>8553764749.1799927</v>
      </c>
    </row>
    <row r="52" spans="1:6" x14ac:dyDescent="0.25">
      <c r="A52" s="54" t="s">
        <v>126</v>
      </c>
      <c r="B52" s="108">
        <v>43402880.159999996</v>
      </c>
      <c r="C52" s="24"/>
      <c r="D52" s="82">
        <v>43402880.159999996</v>
      </c>
      <c r="E52" s="25"/>
      <c r="F52" s="94">
        <f t="shared" si="1"/>
        <v>0</v>
      </c>
    </row>
    <row r="53" spans="1:6" x14ac:dyDescent="0.25">
      <c r="A53" s="54" t="s">
        <v>127</v>
      </c>
      <c r="B53" s="108">
        <v>-5964355365.7600002</v>
      </c>
      <c r="C53" s="24"/>
      <c r="D53" s="82">
        <v>2744292002.4499998</v>
      </c>
      <c r="E53" s="26" t="s">
        <v>218</v>
      </c>
      <c r="F53" s="94">
        <f t="shared" si="1"/>
        <v>-8708647368.2099991</v>
      </c>
    </row>
    <row r="54" spans="1:6" x14ac:dyDescent="0.25">
      <c r="A54" s="55" t="s">
        <v>128</v>
      </c>
      <c r="B54" s="108">
        <v>19497343418.529999</v>
      </c>
      <c r="C54" s="24"/>
      <c r="D54" s="82">
        <v>18722104164.450001</v>
      </c>
      <c r="E54" s="26"/>
      <c r="F54" s="94">
        <f t="shared" si="1"/>
        <v>775239254.07999802</v>
      </c>
    </row>
    <row r="55" spans="1:6" x14ac:dyDescent="0.25">
      <c r="A55" s="54" t="s">
        <v>129</v>
      </c>
      <c r="B55" s="108">
        <v>2309625898.1999998</v>
      </c>
      <c r="C55" s="24"/>
      <c r="D55" s="82">
        <v>3074948355.4099998</v>
      </c>
      <c r="E55" s="26"/>
      <c r="F55" s="94">
        <f t="shared" si="1"/>
        <v>-765322457.21000004</v>
      </c>
    </row>
    <row r="56" spans="1:6" x14ac:dyDescent="0.25">
      <c r="A56" s="54" t="s">
        <v>130</v>
      </c>
      <c r="B56" s="108">
        <v>8979543.8100000005</v>
      </c>
      <c r="C56" s="24"/>
      <c r="D56" s="82">
        <v>-100278341.18000001</v>
      </c>
      <c r="E56" s="25"/>
      <c r="F56" s="94">
        <f t="shared" si="1"/>
        <v>109257884.99000001</v>
      </c>
    </row>
    <row r="57" spans="1:6" x14ac:dyDescent="0.25">
      <c r="A57" s="54" t="s">
        <v>131</v>
      </c>
      <c r="B57" s="108">
        <v>193054435.75999999</v>
      </c>
      <c r="C57" s="24"/>
      <c r="D57" s="82">
        <v>181716621.69999999</v>
      </c>
      <c r="E57" s="25"/>
      <c r="F57" s="94">
        <f t="shared" si="1"/>
        <v>11337814.060000002</v>
      </c>
    </row>
    <row r="58" spans="1:6" x14ac:dyDescent="0.25">
      <c r="A58" s="54" t="s">
        <v>132</v>
      </c>
      <c r="B58" s="109">
        <v>56757.1</v>
      </c>
      <c r="C58" s="24"/>
      <c r="D58" s="80">
        <v>-10032.9</v>
      </c>
      <c r="E58" s="25"/>
      <c r="F58" s="95">
        <f t="shared" si="1"/>
        <v>66790</v>
      </c>
    </row>
    <row r="59" spans="1:6" ht="15.75" thickBot="1" x14ac:dyDescent="0.3">
      <c r="A59" s="49" t="s">
        <v>133</v>
      </c>
      <c r="B59" s="112">
        <f>SUM(B39:B58)</f>
        <v>95497370555.709991</v>
      </c>
      <c r="C59" s="13"/>
      <c r="D59" s="85">
        <f>SUM(D39:D58)</f>
        <v>87705998189.810013</v>
      </c>
      <c r="E59" s="26" t="s">
        <v>218</v>
      </c>
      <c r="F59" s="100">
        <f t="shared" si="1"/>
        <v>7791372365.8999786</v>
      </c>
    </row>
    <row r="60" spans="1:6" ht="15.75" thickTop="1" x14ac:dyDescent="0.25">
      <c r="A60" s="49"/>
      <c r="B60" s="83"/>
      <c r="C60" s="20"/>
      <c r="D60" s="83"/>
      <c r="E60" s="25"/>
      <c r="F60" s="93"/>
    </row>
    <row r="61" spans="1:6" ht="15.75" thickBot="1" x14ac:dyDescent="0.3">
      <c r="A61" s="49" t="s">
        <v>134</v>
      </c>
      <c r="B61" s="112">
        <f>B17+B22+B33+B36+B59</f>
        <v>1176222283915.1501</v>
      </c>
      <c r="C61" s="13"/>
      <c r="D61" s="85">
        <f>D17+D22+D33+D36+D59</f>
        <v>1164859357888.8</v>
      </c>
      <c r="E61" s="25" t="s">
        <v>218</v>
      </c>
      <c r="F61" s="100">
        <f>B61-D61</f>
        <v>11362926026.350098</v>
      </c>
    </row>
    <row r="62" spans="1:6" ht="15.75" thickTop="1" x14ac:dyDescent="0.25">
      <c r="A62" s="49"/>
      <c r="B62" s="84"/>
      <c r="C62" s="13"/>
      <c r="D62" s="84"/>
      <c r="E62" s="25"/>
      <c r="F62" s="93"/>
    </row>
    <row r="63" spans="1:6" x14ac:dyDescent="0.25">
      <c r="A63" s="54" t="s">
        <v>107</v>
      </c>
      <c r="B63" s="84"/>
      <c r="C63" s="13"/>
      <c r="D63" s="84"/>
      <c r="E63" s="23"/>
      <c r="F63" s="93"/>
    </row>
    <row r="64" spans="1:6" ht="15.75" thickBot="1" x14ac:dyDescent="0.3">
      <c r="A64" s="56" t="s">
        <v>135</v>
      </c>
      <c r="B64" s="117">
        <v>26979848702.720001</v>
      </c>
      <c r="C64" s="24"/>
      <c r="D64" s="87">
        <v>26130845309.02</v>
      </c>
      <c r="E64" s="25"/>
      <c r="F64" s="100">
        <f>B64-D64</f>
        <v>849003393.70000076</v>
      </c>
    </row>
    <row r="65" spans="1:6" ht="15.75" thickTop="1" x14ac:dyDescent="0.25">
      <c r="A65" s="51" t="s">
        <v>26</v>
      </c>
      <c r="B65" s="118"/>
      <c r="C65" s="13"/>
      <c r="D65" s="84"/>
      <c r="E65" s="23"/>
      <c r="F65" s="93"/>
    </row>
    <row r="66" spans="1:6" x14ac:dyDescent="0.25">
      <c r="A66" s="49" t="s">
        <v>27</v>
      </c>
      <c r="B66" s="83"/>
      <c r="C66" s="20"/>
      <c r="D66" s="83"/>
      <c r="E66" s="25"/>
      <c r="F66" s="97"/>
    </row>
    <row r="67" spans="1:6" ht="15.75" thickBot="1" x14ac:dyDescent="0.3">
      <c r="A67" s="53" t="s">
        <v>136</v>
      </c>
      <c r="B67" s="117">
        <v>146893276023.97003</v>
      </c>
      <c r="C67" s="24"/>
      <c r="D67" s="87">
        <v>109710179111.41</v>
      </c>
      <c r="E67" s="27"/>
      <c r="F67" s="100">
        <f>B67-D67</f>
        <v>37183096912.560028</v>
      </c>
    </row>
    <row r="68" spans="1:6" ht="15.75" thickTop="1" x14ac:dyDescent="0.25">
      <c r="A68" s="51"/>
      <c r="B68" s="83"/>
      <c r="C68" s="20"/>
      <c r="D68" s="83"/>
      <c r="E68" s="25"/>
      <c r="F68" s="97"/>
    </row>
    <row r="69" spans="1:6" x14ac:dyDescent="0.25">
      <c r="A69" s="49" t="s">
        <v>28</v>
      </c>
      <c r="B69" s="84"/>
      <c r="C69" s="13"/>
      <c r="D69" s="84"/>
      <c r="E69" s="23"/>
      <c r="F69" s="93"/>
    </row>
    <row r="70" spans="1:6" ht="15.75" thickBot="1" x14ac:dyDescent="0.3">
      <c r="A70" s="53" t="s">
        <v>137</v>
      </c>
      <c r="B70" s="117">
        <v>1698275220091.3904</v>
      </c>
      <c r="C70" s="24"/>
      <c r="D70" s="87">
        <v>1505899159541.1804</v>
      </c>
      <c r="E70" s="27" t="s">
        <v>218</v>
      </c>
      <c r="F70" s="100">
        <f>B70-D70</f>
        <v>192376060550.20996</v>
      </c>
    </row>
    <row r="71" spans="1:6" ht="15.75" thickTop="1" x14ac:dyDescent="0.25">
      <c r="A71" s="63"/>
      <c r="B71" s="88"/>
      <c r="C71" s="66"/>
      <c r="D71" s="88"/>
      <c r="E71" s="66"/>
      <c r="F71" s="101"/>
    </row>
    <row r="72" spans="1:6" x14ac:dyDescent="0.25">
      <c r="A72" s="49" t="s">
        <v>29</v>
      </c>
      <c r="B72" s="83"/>
      <c r="C72" s="20"/>
      <c r="D72" s="83"/>
      <c r="E72" s="25"/>
      <c r="F72" s="93"/>
    </row>
    <row r="73" spans="1:6" x14ac:dyDescent="0.25">
      <c r="A73" s="54" t="s">
        <v>138</v>
      </c>
      <c r="B73" s="116">
        <v>20685324.879999999</v>
      </c>
      <c r="C73" s="24"/>
      <c r="D73" s="82">
        <v>20685324.879999999</v>
      </c>
      <c r="E73" s="25"/>
      <c r="F73" s="99">
        <f>B73-D73</f>
        <v>0</v>
      </c>
    </row>
    <row r="74" spans="1:6" x14ac:dyDescent="0.25">
      <c r="A74" s="54" t="s">
        <v>30</v>
      </c>
      <c r="B74" s="108">
        <v>0</v>
      </c>
      <c r="C74" s="24"/>
      <c r="D74" s="82">
        <v>0</v>
      </c>
      <c r="E74" s="25"/>
      <c r="F74" s="99">
        <f t="shared" ref="F74:F75" si="2">B74-D74</f>
        <v>0</v>
      </c>
    </row>
    <row r="75" spans="1:6" x14ac:dyDescent="0.25">
      <c r="A75" s="53" t="s">
        <v>31</v>
      </c>
      <c r="B75" s="108">
        <v>0</v>
      </c>
      <c r="C75" s="24"/>
      <c r="D75" s="82">
        <v>0</v>
      </c>
      <c r="E75" s="23"/>
      <c r="F75" s="99">
        <f t="shared" si="2"/>
        <v>0</v>
      </c>
    </row>
    <row r="76" spans="1:6" x14ac:dyDescent="0.25">
      <c r="A76" s="53" t="s">
        <v>32</v>
      </c>
      <c r="B76" s="108">
        <v>0</v>
      </c>
      <c r="C76" s="28"/>
      <c r="D76" s="89">
        <v>0</v>
      </c>
      <c r="E76" s="23"/>
      <c r="F76" s="102"/>
    </row>
    <row r="77" spans="1:6" x14ac:dyDescent="0.25">
      <c r="A77" s="53" t="s">
        <v>33</v>
      </c>
      <c r="B77" s="108">
        <v>0</v>
      </c>
      <c r="C77" s="28"/>
      <c r="D77" s="89">
        <v>0</v>
      </c>
      <c r="E77" s="23"/>
      <c r="F77" s="102"/>
    </row>
    <row r="78" spans="1:6" x14ac:dyDescent="0.25">
      <c r="A78" s="53" t="s">
        <v>34</v>
      </c>
      <c r="B78" s="108">
        <v>0</v>
      </c>
      <c r="C78" s="28"/>
      <c r="D78" s="89">
        <v>0</v>
      </c>
      <c r="E78" s="23"/>
      <c r="F78" s="102"/>
    </row>
    <row r="79" spans="1:6" x14ac:dyDescent="0.25">
      <c r="A79" s="54" t="s">
        <v>139</v>
      </c>
      <c r="B79" s="17">
        <v>11041058821.09</v>
      </c>
      <c r="C79" s="13"/>
      <c r="D79" s="84">
        <v>11041058821.09</v>
      </c>
      <c r="E79" s="25"/>
      <c r="F79" s="99">
        <f>B79-D79</f>
        <v>0</v>
      </c>
    </row>
    <row r="80" spans="1:6" x14ac:dyDescent="0.25">
      <c r="A80" s="54" t="s">
        <v>35</v>
      </c>
      <c r="B80" s="17"/>
      <c r="C80" s="13"/>
      <c r="D80" s="84"/>
      <c r="E80" s="25"/>
      <c r="F80" s="99"/>
    </row>
    <row r="81" spans="1:6" ht="17.25" x14ac:dyDescent="0.25">
      <c r="A81" s="49" t="s">
        <v>191</v>
      </c>
      <c r="B81" s="17">
        <v>-11036836601.1</v>
      </c>
      <c r="C81" s="13"/>
      <c r="D81" s="84">
        <v>-11036836601.1</v>
      </c>
      <c r="E81" s="25"/>
      <c r="F81" s="99">
        <f>B81-D81</f>
        <v>0</v>
      </c>
    </row>
    <row r="82" spans="1:6" x14ac:dyDescent="0.25">
      <c r="A82" s="54" t="s">
        <v>36</v>
      </c>
      <c r="B82" s="17">
        <v>0</v>
      </c>
      <c r="C82" s="13"/>
      <c r="D82" s="84">
        <v>0</v>
      </c>
      <c r="E82" s="25"/>
      <c r="F82" s="94">
        <f>B82-D82</f>
        <v>0</v>
      </c>
    </row>
    <row r="83" spans="1:6" x14ac:dyDescent="0.25">
      <c r="A83" s="54" t="s">
        <v>140</v>
      </c>
      <c r="B83" s="17">
        <v>285777001.31</v>
      </c>
      <c r="C83" s="13"/>
      <c r="D83" s="84">
        <v>278669746.38</v>
      </c>
      <c r="E83" s="25"/>
      <c r="F83" s="94">
        <f>B83-D83</f>
        <v>7107254.9300000072</v>
      </c>
    </row>
    <row r="84" spans="1:6" x14ac:dyDescent="0.25">
      <c r="A84" s="54" t="s">
        <v>37</v>
      </c>
      <c r="B84" s="110">
        <v>0</v>
      </c>
      <c r="C84" s="13"/>
      <c r="D84" s="84">
        <v>0</v>
      </c>
      <c r="E84" s="25"/>
      <c r="F84" s="94"/>
    </row>
    <row r="85" spans="1:6" x14ac:dyDescent="0.25">
      <c r="A85" s="53" t="s">
        <v>38</v>
      </c>
      <c r="B85" s="17"/>
      <c r="C85" s="13"/>
      <c r="D85" s="84"/>
      <c r="E85" s="23"/>
      <c r="F85" s="94"/>
    </row>
    <row r="86" spans="1:6" x14ac:dyDescent="0.25">
      <c r="A86" s="57" t="s">
        <v>141</v>
      </c>
      <c r="B86" s="17">
        <v>270652.32</v>
      </c>
      <c r="C86" s="13"/>
      <c r="D86" s="84">
        <v>276095.32</v>
      </c>
      <c r="E86" s="23"/>
      <c r="F86" s="94">
        <f t="shared" ref="F86:F97" si="3">B86-D86</f>
        <v>-5443</v>
      </c>
    </row>
    <row r="87" spans="1:6" x14ac:dyDescent="0.25">
      <c r="A87" s="53" t="s">
        <v>39</v>
      </c>
      <c r="B87" s="17">
        <v>0</v>
      </c>
      <c r="C87" s="13"/>
      <c r="D87" s="84">
        <v>0</v>
      </c>
      <c r="E87" s="23"/>
      <c r="F87" s="94">
        <f t="shared" si="3"/>
        <v>0</v>
      </c>
    </row>
    <row r="88" spans="1:6" x14ac:dyDescent="0.25">
      <c r="A88" s="54" t="s">
        <v>142</v>
      </c>
      <c r="B88" s="17">
        <v>-339974752.72000003</v>
      </c>
      <c r="C88" s="13"/>
      <c r="D88" s="84">
        <v>-367634497.11000001</v>
      </c>
      <c r="E88" s="26"/>
      <c r="F88" s="94">
        <f t="shared" si="3"/>
        <v>27659744.389999986</v>
      </c>
    </row>
    <row r="89" spans="1:6" x14ac:dyDescent="0.25">
      <c r="A89" s="54" t="s">
        <v>40</v>
      </c>
      <c r="B89" s="17">
        <v>0</v>
      </c>
      <c r="C89" s="29"/>
      <c r="D89" s="90">
        <v>0</v>
      </c>
      <c r="E89" s="26"/>
      <c r="F89" s="94">
        <f t="shared" si="3"/>
        <v>0</v>
      </c>
    </row>
    <row r="90" spans="1:6" x14ac:dyDescent="0.25">
      <c r="A90" s="54" t="s">
        <v>41</v>
      </c>
      <c r="B90" s="17">
        <v>0</v>
      </c>
      <c r="C90" s="13"/>
      <c r="D90" s="84">
        <v>0</v>
      </c>
      <c r="E90" s="26"/>
      <c r="F90" s="94">
        <f t="shared" si="3"/>
        <v>0</v>
      </c>
    </row>
    <row r="91" spans="1:6" x14ac:dyDescent="0.25">
      <c r="A91" s="54" t="s">
        <v>42</v>
      </c>
      <c r="B91" s="17">
        <v>0</v>
      </c>
      <c r="C91" s="13"/>
      <c r="D91" s="84">
        <v>0</v>
      </c>
      <c r="E91" s="26"/>
      <c r="F91" s="94">
        <f t="shared" si="3"/>
        <v>0</v>
      </c>
    </row>
    <row r="92" spans="1:6" x14ac:dyDescent="0.25">
      <c r="A92" s="54" t="s">
        <v>143</v>
      </c>
      <c r="B92" s="108">
        <v>0</v>
      </c>
      <c r="C92" s="13"/>
      <c r="D92" s="78">
        <v>0</v>
      </c>
      <c r="E92" s="26"/>
      <c r="F92" s="94">
        <f t="shared" si="3"/>
        <v>0</v>
      </c>
    </row>
    <row r="93" spans="1:6" x14ac:dyDescent="0.25">
      <c r="A93" s="54" t="s">
        <v>144</v>
      </c>
      <c r="B93" s="108">
        <v>4330164.95</v>
      </c>
      <c r="C93" s="24"/>
      <c r="D93" s="82">
        <v>9864158.1799999997</v>
      </c>
      <c r="E93" s="25"/>
      <c r="F93" s="94">
        <f t="shared" si="3"/>
        <v>-5533993.2299999995</v>
      </c>
    </row>
    <row r="94" spans="1:6" x14ac:dyDescent="0.25">
      <c r="A94" s="54" t="s">
        <v>104</v>
      </c>
      <c r="B94" s="108">
        <v>0</v>
      </c>
      <c r="C94" s="24"/>
      <c r="D94" s="82">
        <v>0</v>
      </c>
      <c r="E94" s="25"/>
      <c r="F94" s="94">
        <f t="shared" si="3"/>
        <v>0</v>
      </c>
    </row>
    <row r="95" spans="1:6" x14ac:dyDescent="0.25">
      <c r="A95" s="54" t="s">
        <v>43</v>
      </c>
      <c r="B95" s="108">
        <v>0</v>
      </c>
      <c r="C95" s="24"/>
      <c r="D95" s="82">
        <v>0</v>
      </c>
      <c r="E95" s="25"/>
      <c r="F95" s="94">
        <f t="shared" si="3"/>
        <v>0</v>
      </c>
    </row>
    <row r="96" spans="1:6" x14ac:dyDescent="0.25">
      <c r="A96" s="54" t="s">
        <v>145</v>
      </c>
      <c r="B96" s="108">
        <v>0</v>
      </c>
      <c r="C96" s="24"/>
      <c r="D96" s="79">
        <v>0</v>
      </c>
      <c r="E96" s="25"/>
      <c r="F96" s="94">
        <f t="shared" si="3"/>
        <v>0</v>
      </c>
    </row>
    <row r="97" spans="1:6" x14ac:dyDescent="0.25">
      <c r="A97" s="54" t="s">
        <v>146</v>
      </c>
      <c r="B97" s="109">
        <v>68936698.099999994</v>
      </c>
      <c r="C97" s="24"/>
      <c r="D97" s="80">
        <v>67214863.900000006</v>
      </c>
      <c r="E97" s="26"/>
      <c r="F97" s="95">
        <f t="shared" si="3"/>
        <v>1721834.1999999881</v>
      </c>
    </row>
    <row r="98" spans="1:6" x14ac:dyDescent="0.25">
      <c r="A98" s="54" t="s">
        <v>44</v>
      </c>
      <c r="B98" s="89"/>
      <c r="C98" s="28"/>
      <c r="D98" s="89"/>
      <c r="E98" s="26"/>
      <c r="F98" s="103"/>
    </row>
    <row r="99" spans="1:6" x14ac:dyDescent="0.25">
      <c r="A99" s="54" t="s">
        <v>45</v>
      </c>
      <c r="B99" s="89"/>
      <c r="C99" s="28"/>
      <c r="D99" s="89"/>
      <c r="E99" s="26"/>
      <c r="F99" s="103"/>
    </row>
    <row r="100" spans="1:6" x14ac:dyDescent="0.25">
      <c r="A100" s="54" t="s">
        <v>46</v>
      </c>
      <c r="B100" s="89"/>
      <c r="C100" s="28"/>
      <c r="D100" s="89"/>
      <c r="E100" s="26"/>
      <c r="F100" s="103"/>
    </row>
    <row r="101" spans="1:6" x14ac:dyDescent="0.25">
      <c r="A101" s="56" t="s">
        <v>47</v>
      </c>
      <c r="B101" s="89"/>
      <c r="C101" s="28"/>
      <c r="D101" s="89"/>
      <c r="E101" s="26"/>
      <c r="F101" s="103"/>
    </row>
    <row r="102" spans="1:6" x14ac:dyDescent="0.25">
      <c r="A102" s="54" t="s">
        <v>48</v>
      </c>
      <c r="B102" s="89"/>
      <c r="C102" s="28"/>
      <c r="D102" s="89"/>
      <c r="E102" s="26"/>
      <c r="F102" s="103"/>
    </row>
    <row r="103" spans="1:6" ht="15.75" thickBot="1" x14ac:dyDescent="0.3">
      <c r="A103" s="49" t="s">
        <v>147</v>
      </c>
      <c r="B103" s="112">
        <f>SUM(B73:B97)</f>
        <v>44247308.829998896</v>
      </c>
      <c r="C103" s="13"/>
      <c r="D103" s="85">
        <f>SUM(D73:D97)</f>
        <v>13297911.539998911</v>
      </c>
      <c r="E103" s="25"/>
      <c r="F103" s="100">
        <f>B103-D103</f>
        <v>30949397.289999984</v>
      </c>
    </row>
    <row r="104" spans="1:6" ht="16.5" thickTop="1" thickBot="1" x14ac:dyDescent="0.3">
      <c r="A104" s="49" t="s">
        <v>148</v>
      </c>
      <c r="B104" s="112">
        <f>B61+B64+B67+B70+B103</f>
        <v>3048414876042.0605</v>
      </c>
      <c r="C104" s="13"/>
      <c r="D104" s="85">
        <f>D61+D64+D67+D70+D103</f>
        <v>2806612839761.9502</v>
      </c>
      <c r="E104" s="26" t="s">
        <v>218</v>
      </c>
      <c r="F104" s="100">
        <f>B104-D104</f>
        <v>241802036280.11035</v>
      </c>
    </row>
    <row r="105" spans="1:6" ht="15.75" thickTop="1" x14ac:dyDescent="0.25">
      <c r="A105" s="49"/>
      <c r="B105" s="84"/>
      <c r="C105" s="13"/>
      <c r="D105" s="84"/>
      <c r="E105" s="25"/>
      <c r="F105" s="93"/>
    </row>
    <row r="106" spans="1:6" x14ac:dyDescent="0.25">
      <c r="A106" s="48" t="s">
        <v>49</v>
      </c>
      <c r="B106" s="83"/>
      <c r="C106" s="20"/>
      <c r="D106" s="83"/>
      <c r="E106" s="25"/>
      <c r="F106" s="93"/>
    </row>
    <row r="107" spans="1:6" x14ac:dyDescent="0.25">
      <c r="A107" s="49"/>
      <c r="B107" s="83"/>
      <c r="C107" s="20"/>
      <c r="D107" s="83"/>
      <c r="E107" s="25"/>
      <c r="F107" s="93"/>
    </row>
    <row r="108" spans="1:6" x14ac:dyDescent="0.25">
      <c r="A108" s="49" t="s">
        <v>50</v>
      </c>
      <c r="B108" s="83"/>
      <c r="C108" s="20"/>
      <c r="D108" s="83"/>
      <c r="E108" s="25"/>
      <c r="F108" s="93"/>
    </row>
    <row r="109" spans="1:6" x14ac:dyDescent="0.25">
      <c r="A109" s="54" t="s">
        <v>149</v>
      </c>
      <c r="B109" s="116">
        <v>25754661806886.801</v>
      </c>
      <c r="C109" s="24"/>
      <c r="D109" s="82">
        <v>23942282494296.898</v>
      </c>
      <c r="E109" s="107" t="s">
        <v>218</v>
      </c>
      <c r="F109" s="94">
        <f>B109-D109</f>
        <v>1812379312589.9023</v>
      </c>
    </row>
    <row r="110" spans="1:6" x14ac:dyDescent="0.25">
      <c r="A110" s="54" t="s">
        <v>150</v>
      </c>
      <c r="B110" s="108">
        <v>-5234616472030.9102</v>
      </c>
      <c r="C110" s="24"/>
      <c r="D110" s="82">
        <v>-4918105525514.8496</v>
      </c>
      <c r="E110" s="107" t="s">
        <v>218</v>
      </c>
      <c r="F110" s="94">
        <f>B110-D110</f>
        <v>-316510946516.06055</v>
      </c>
    </row>
    <row r="111" spans="1:6" x14ac:dyDescent="0.25">
      <c r="A111" s="54" t="s">
        <v>151</v>
      </c>
      <c r="B111" s="109">
        <v>7009991887724.8691</v>
      </c>
      <c r="C111" s="24"/>
      <c r="D111" s="80">
        <v>6734895725143.0605</v>
      </c>
      <c r="E111" s="107" t="s">
        <v>218</v>
      </c>
      <c r="F111" s="95">
        <f>B111-D111</f>
        <v>275096162581.80859</v>
      </c>
    </row>
    <row r="112" spans="1:6" ht="15.75" thickBot="1" x14ac:dyDescent="0.3">
      <c r="A112" s="49" t="s">
        <v>152</v>
      </c>
      <c r="B112" s="112">
        <v>27530037222580.758</v>
      </c>
      <c r="C112" s="13"/>
      <c r="D112" s="85">
        <v>25759072693925.109</v>
      </c>
      <c r="E112" s="25" t="s">
        <v>218</v>
      </c>
      <c r="F112" s="100">
        <f>SUM(F109:F111)</f>
        <v>1770964528655.6504</v>
      </c>
    </row>
    <row r="113" spans="1:6" ht="15.75" thickTop="1" x14ac:dyDescent="0.25">
      <c r="A113" s="49"/>
      <c r="B113" s="83"/>
      <c r="C113" s="20"/>
      <c r="D113" s="83"/>
      <c r="E113" s="25"/>
      <c r="F113" s="93"/>
    </row>
    <row r="114" spans="1:6" x14ac:dyDescent="0.25">
      <c r="A114" s="49" t="s">
        <v>51</v>
      </c>
      <c r="B114" s="83"/>
      <c r="C114" s="20"/>
      <c r="D114" s="83"/>
      <c r="E114" s="25"/>
      <c r="F114" s="93"/>
    </row>
    <row r="115" spans="1:6" x14ac:dyDescent="0.25">
      <c r="A115" s="53" t="s">
        <v>153</v>
      </c>
      <c r="B115" s="108">
        <v>0</v>
      </c>
      <c r="C115" s="24"/>
      <c r="D115" s="82">
        <v>50000000</v>
      </c>
      <c r="E115" s="25"/>
      <c r="F115" s="94">
        <f>B115-D115</f>
        <v>-50000000</v>
      </c>
    </row>
    <row r="116" spans="1:6" x14ac:dyDescent="0.25">
      <c r="A116" s="54" t="s">
        <v>52</v>
      </c>
      <c r="B116" s="108">
        <v>0</v>
      </c>
      <c r="C116" s="24"/>
      <c r="D116" s="82">
        <v>0</v>
      </c>
      <c r="E116" s="25"/>
      <c r="F116" s="94"/>
    </row>
    <row r="117" spans="1:6" x14ac:dyDescent="0.25">
      <c r="A117" s="54" t="s">
        <v>53</v>
      </c>
      <c r="B117" s="108">
        <v>0</v>
      </c>
      <c r="C117" s="24"/>
      <c r="D117" s="82">
        <v>0</v>
      </c>
      <c r="E117" s="25"/>
      <c r="F117" s="94"/>
    </row>
    <row r="118" spans="1:6" x14ac:dyDescent="0.25">
      <c r="A118" s="54" t="s">
        <v>154</v>
      </c>
      <c r="B118" s="108">
        <v>0</v>
      </c>
      <c r="C118" s="24"/>
      <c r="D118" s="82">
        <v>-3517952.77</v>
      </c>
      <c r="E118" s="25"/>
      <c r="F118" s="94">
        <f>B118-D118</f>
        <v>3517952.77</v>
      </c>
    </row>
    <row r="119" spans="1:6" x14ac:dyDescent="0.25">
      <c r="A119" s="54" t="s">
        <v>155</v>
      </c>
      <c r="B119" s="108">
        <v>0</v>
      </c>
      <c r="C119" s="24"/>
      <c r="D119" s="82">
        <v>0</v>
      </c>
      <c r="E119" s="25"/>
      <c r="F119" s="94">
        <f>B119-D119</f>
        <v>0</v>
      </c>
    </row>
    <row r="120" spans="1:6" x14ac:dyDescent="0.25">
      <c r="A120" s="54" t="s">
        <v>156</v>
      </c>
      <c r="B120" s="108">
        <v>13573013576.75</v>
      </c>
      <c r="C120" s="24"/>
      <c r="D120" s="82">
        <v>3456816619.6999998</v>
      </c>
      <c r="E120" s="25"/>
      <c r="F120" s="94">
        <f>B120-D120</f>
        <v>10116196957.049999</v>
      </c>
    </row>
    <row r="121" spans="1:6" x14ac:dyDescent="0.25">
      <c r="A121" s="54" t="s">
        <v>157</v>
      </c>
      <c r="B121" s="108">
        <v>345103709.74000001</v>
      </c>
      <c r="C121" s="24"/>
      <c r="D121" s="82">
        <v>907588371.45000005</v>
      </c>
      <c r="E121" s="25"/>
      <c r="F121" s="94">
        <f>B121-D121</f>
        <v>-562484661.71000004</v>
      </c>
    </row>
    <row r="122" spans="1:6" x14ac:dyDescent="0.25">
      <c r="A122" s="49" t="s">
        <v>54</v>
      </c>
      <c r="B122" s="91"/>
      <c r="C122" s="13"/>
      <c r="D122" s="91"/>
      <c r="E122" s="25"/>
      <c r="F122" s="104"/>
    </row>
    <row r="123" spans="1:6" ht="15.75" thickBot="1" x14ac:dyDescent="0.3">
      <c r="A123" s="49" t="s">
        <v>158</v>
      </c>
      <c r="B123" s="112">
        <f>SUM(B115:B122)</f>
        <v>13918117286.49</v>
      </c>
      <c r="C123" s="13"/>
      <c r="D123" s="85">
        <f>SUM(D115:D122)</f>
        <v>4410887038.3800001</v>
      </c>
      <c r="E123" s="31"/>
      <c r="F123" s="100">
        <f>B123-D123</f>
        <v>9507230248.1100006</v>
      </c>
    </row>
    <row r="124" spans="1:6" ht="16.5" thickTop="1" thickBot="1" x14ac:dyDescent="0.3">
      <c r="A124" s="49" t="s">
        <v>159</v>
      </c>
      <c r="B124" s="112">
        <f>B112-B123</f>
        <v>27516119105294.27</v>
      </c>
      <c r="C124" s="13"/>
      <c r="D124" s="85">
        <f>D112-D123</f>
        <v>25754661806886.73</v>
      </c>
      <c r="E124" s="31" t="s">
        <v>218</v>
      </c>
      <c r="F124" s="100">
        <f>B124-D124</f>
        <v>1761457298407.5391</v>
      </c>
    </row>
    <row r="125" spans="1:6" ht="16.5" thickTop="1" thickBot="1" x14ac:dyDescent="0.3">
      <c r="A125" s="49" t="s">
        <v>160</v>
      </c>
      <c r="B125" s="112">
        <f>B104+B124</f>
        <v>30564533981336.328</v>
      </c>
      <c r="C125" s="13"/>
      <c r="D125" s="85">
        <f>D104+D124</f>
        <v>28561274646648.68</v>
      </c>
      <c r="E125" s="31" t="s">
        <v>218</v>
      </c>
      <c r="F125" s="100">
        <f>B125-D125</f>
        <v>2003259334687.6484</v>
      </c>
    </row>
    <row r="126" spans="1:6" ht="15.75" thickTop="1" x14ac:dyDescent="0.25">
      <c r="A126" s="49"/>
      <c r="B126" s="83"/>
      <c r="C126" s="20"/>
      <c r="D126" s="83"/>
      <c r="E126" s="25"/>
      <c r="F126" s="93"/>
    </row>
    <row r="127" spans="1:6" x14ac:dyDescent="0.25">
      <c r="A127" s="48" t="s">
        <v>55</v>
      </c>
      <c r="B127" s="83"/>
      <c r="C127" s="20"/>
      <c r="D127" s="83"/>
      <c r="E127" s="25"/>
      <c r="F127" s="93"/>
    </row>
    <row r="128" spans="1:6" x14ac:dyDescent="0.25">
      <c r="A128" s="49"/>
      <c r="B128" s="83"/>
      <c r="C128" s="20"/>
      <c r="D128" s="83"/>
      <c r="E128" s="25"/>
      <c r="F128" s="93"/>
    </row>
    <row r="129" spans="1:8" x14ac:dyDescent="0.25">
      <c r="A129" s="49" t="s">
        <v>56</v>
      </c>
      <c r="B129" s="83"/>
      <c r="C129" s="20"/>
      <c r="D129" s="83"/>
      <c r="E129" s="25"/>
      <c r="F129" s="93"/>
    </row>
    <row r="130" spans="1:8" x14ac:dyDescent="0.25">
      <c r="A130" s="51" t="s">
        <v>57</v>
      </c>
      <c r="B130" s="84"/>
      <c r="C130" s="13"/>
      <c r="D130" s="84"/>
      <c r="E130" s="23"/>
      <c r="F130" s="93"/>
    </row>
    <row r="131" spans="1:8" x14ac:dyDescent="0.25">
      <c r="A131" s="59"/>
      <c r="B131" s="84"/>
      <c r="C131" s="13"/>
      <c r="D131" s="84"/>
      <c r="E131" s="25"/>
      <c r="F131" s="93"/>
    </row>
    <row r="132" spans="1:8" x14ac:dyDescent="0.25">
      <c r="A132" s="55" t="s">
        <v>161</v>
      </c>
      <c r="B132" s="110">
        <v>30277765541392.582</v>
      </c>
      <c r="C132" s="13"/>
      <c r="D132" s="84">
        <v>28307311391402.18</v>
      </c>
      <c r="E132" s="31"/>
      <c r="F132" s="93">
        <f>B132-D132</f>
        <v>1970454149990.4023</v>
      </c>
    </row>
    <row r="133" spans="1:8" x14ac:dyDescent="0.25">
      <c r="A133" s="54" t="s">
        <v>162</v>
      </c>
      <c r="B133" s="111">
        <v>7359787054165.0303</v>
      </c>
      <c r="C133" s="13"/>
      <c r="D133" s="91">
        <v>7157361638388.6904</v>
      </c>
      <c r="E133" s="31"/>
      <c r="F133" s="104">
        <f>B133-D133</f>
        <v>202425415776.33984</v>
      </c>
    </row>
    <row r="134" spans="1:8" ht="18" thickBot="1" x14ac:dyDescent="0.3">
      <c r="A134" s="49" t="s">
        <v>192</v>
      </c>
      <c r="B134" s="112">
        <f>SUM(B132:B133)</f>
        <v>37637552595557.609</v>
      </c>
      <c r="C134" s="13"/>
      <c r="D134" s="85">
        <f>SUM(D132:D133)</f>
        <v>35464673029790.867</v>
      </c>
      <c r="E134" s="31"/>
      <c r="F134" s="100">
        <f>B134-D134</f>
        <v>2172879565766.7422</v>
      </c>
    </row>
    <row r="135" spans="1:8" ht="15.75" thickTop="1" x14ac:dyDescent="0.25">
      <c r="A135" s="51"/>
      <c r="B135" s="83"/>
      <c r="C135" s="20"/>
      <c r="D135" s="83"/>
      <c r="E135" s="32"/>
      <c r="F135" s="93"/>
      <c r="H135" s="17"/>
    </row>
    <row r="136" spans="1:8" x14ac:dyDescent="0.25">
      <c r="A136" s="49" t="s">
        <v>58</v>
      </c>
      <c r="B136" s="83"/>
      <c r="C136" s="20"/>
      <c r="D136" s="83"/>
      <c r="E136" s="31"/>
      <c r="F136" s="93"/>
    </row>
    <row r="137" spans="1:8" x14ac:dyDescent="0.25">
      <c r="A137" s="49" t="s">
        <v>59</v>
      </c>
      <c r="B137" s="83"/>
      <c r="C137" s="20"/>
      <c r="D137" s="83"/>
      <c r="E137" s="31"/>
      <c r="F137" s="93"/>
    </row>
    <row r="138" spans="1:8" x14ac:dyDescent="0.25">
      <c r="A138" s="54" t="s">
        <v>60</v>
      </c>
      <c r="B138" s="83"/>
      <c r="C138" s="20"/>
      <c r="D138" s="83"/>
      <c r="E138" s="31"/>
      <c r="F138" s="93"/>
    </row>
    <row r="139" spans="1:8" ht="15.75" thickBot="1" x14ac:dyDescent="0.3">
      <c r="A139" s="56" t="s">
        <v>163</v>
      </c>
      <c r="B139" s="112">
        <v>66447621850.32</v>
      </c>
      <c r="C139" s="13"/>
      <c r="D139" s="85">
        <v>70545883478.929993</v>
      </c>
      <c r="E139" s="31"/>
      <c r="F139" s="100">
        <f>B139-D139</f>
        <v>-4098261628.609993</v>
      </c>
    </row>
    <row r="140" spans="1:8" ht="15.75" thickTop="1" x14ac:dyDescent="0.25">
      <c r="A140" s="51"/>
      <c r="B140" s="84"/>
      <c r="C140" s="13"/>
      <c r="D140" s="84"/>
      <c r="E140" s="32"/>
      <c r="F140" s="93"/>
    </row>
    <row r="141" spans="1:8" x14ac:dyDescent="0.25">
      <c r="A141" s="51" t="s">
        <v>61</v>
      </c>
      <c r="B141" s="84"/>
      <c r="C141" s="13"/>
      <c r="D141" s="84"/>
      <c r="E141" s="32"/>
      <c r="F141" s="93"/>
    </row>
    <row r="142" spans="1:8" x14ac:dyDescent="0.25">
      <c r="A142" s="51" t="s">
        <v>62</v>
      </c>
      <c r="B142" s="84"/>
      <c r="C142" s="13"/>
      <c r="D142" s="84"/>
      <c r="E142" s="32"/>
      <c r="F142" s="93"/>
    </row>
    <row r="143" spans="1:8" ht="15.75" thickBot="1" x14ac:dyDescent="0.3">
      <c r="A143" s="53" t="s">
        <v>164</v>
      </c>
      <c r="B143" s="112">
        <v>352824960100.16998</v>
      </c>
      <c r="C143" s="13"/>
      <c r="D143" s="85">
        <v>325726158383.48999</v>
      </c>
      <c r="E143" s="33"/>
      <c r="F143" s="100">
        <f>B143-D143</f>
        <v>27098801716.679993</v>
      </c>
    </row>
    <row r="144" spans="1:8" ht="15.75" thickTop="1" x14ac:dyDescent="0.25">
      <c r="A144" s="49"/>
      <c r="B144" s="84"/>
      <c r="C144" s="13"/>
      <c r="D144" s="84"/>
      <c r="E144" s="31"/>
      <c r="F144" s="93"/>
    </row>
    <row r="145" spans="1:6" ht="15.75" thickBot="1" x14ac:dyDescent="0.3">
      <c r="A145" s="49" t="s">
        <v>165</v>
      </c>
      <c r="B145" s="112">
        <f>B134+B139-B143</f>
        <v>37351175257307.758</v>
      </c>
      <c r="C145" s="112"/>
      <c r="D145" s="112">
        <f t="shared" ref="D145" si="4">D134+D139-D143</f>
        <v>35209492754886.305</v>
      </c>
      <c r="E145" s="34"/>
      <c r="F145" s="100">
        <f>B145-D145</f>
        <v>2141682502421.4531</v>
      </c>
    </row>
    <row r="146" spans="1:6" ht="15.75" thickTop="1" x14ac:dyDescent="0.25">
      <c r="A146" s="51"/>
      <c r="B146" s="84"/>
      <c r="C146" s="13"/>
      <c r="D146" s="84"/>
      <c r="E146" s="32"/>
      <c r="F146" s="93"/>
    </row>
    <row r="147" spans="1:6" x14ac:dyDescent="0.25">
      <c r="A147" s="51" t="s">
        <v>63</v>
      </c>
      <c r="B147" s="84"/>
      <c r="C147" s="13"/>
      <c r="D147" s="84"/>
      <c r="E147" s="32"/>
      <c r="F147" s="93"/>
    </row>
    <row r="148" spans="1:6" ht="15.75" thickBot="1" x14ac:dyDescent="0.3">
      <c r="A148" s="53" t="s">
        <v>166</v>
      </c>
      <c r="B148" s="112">
        <v>22075340977.259998</v>
      </c>
      <c r="C148" s="13"/>
      <c r="D148" s="85">
        <v>20265428152.259998</v>
      </c>
      <c r="E148" s="32"/>
      <c r="F148" s="100">
        <f>B148-D148</f>
        <v>1809912825</v>
      </c>
    </row>
    <row r="149" spans="1:6" ht="16.5" thickTop="1" thickBot="1" x14ac:dyDescent="0.3">
      <c r="A149" s="49" t="s">
        <v>167</v>
      </c>
      <c r="B149" s="112">
        <f>B145+B148</f>
        <v>37373250598285.016</v>
      </c>
      <c r="C149" s="112"/>
      <c r="D149" s="112">
        <f t="shared" ref="D149" si="5">D145+D148</f>
        <v>35229758183038.563</v>
      </c>
      <c r="E149" s="34"/>
      <c r="F149" s="100">
        <f>B149-D149+0.04</f>
        <v>2143492415246.4932</v>
      </c>
    </row>
    <row r="150" spans="1:6" ht="15.75" thickTop="1" x14ac:dyDescent="0.25">
      <c r="A150" s="67"/>
      <c r="B150" s="91"/>
      <c r="C150" s="30"/>
      <c r="D150" s="91"/>
      <c r="E150" s="68"/>
      <c r="F150" s="104"/>
    </row>
    <row r="151" spans="1:6" x14ac:dyDescent="0.25">
      <c r="A151" s="49" t="s">
        <v>64</v>
      </c>
      <c r="B151" s="83"/>
      <c r="C151" s="20"/>
      <c r="D151" s="83"/>
      <c r="E151" s="32"/>
      <c r="F151" s="93"/>
    </row>
    <row r="152" spans="1:6" x14ac:dyDescent="0.25">
      <c r="A152" s="49" t="s">
        <v>65</v>
      </c>
      <c r="B152" s="84"/>
      <c r="C152" s="13"/>
      <c r="D152" s="84"/>
      <c r="E152" s="31"/>
      <c r="F152" s="93"/>
    </row>
    <row r="153" spans="1:6" x14ac:dyDescent="0.25">
      <c r="A153" s="54" t="s">
        <v>66</v>
      </c>
      <c r="B153" s="110">
        <v>-1169000</v>
      </c>
      <c r="C153" s="13"/>
      <c r="D153" s="84">
        <v>-1169000</v>
      </c>
      <c r="E153" s="31"/>
      <c r="F153" s="105">
        <f>B153-D153</f>
        <v>0</v>
      </c>
    </row>
    <row r="154" spans="1:6" x14ac:dyDescent="0.25">
      <c r="A154" s="54" t="s">
        <v>168</v>
      </c>
      <c r="B154" s="110">
        <v>7339263654866.7402</v>
      </c>
      <c r="C154" s="13"/>
      <c r="D154" s="84">
        <v>7138955935552.2998</v>
      </c>
      <c r="E154" s="31"/>
      <c r="F154" s="93">
        <f>B154-D154</f>
        <v>200307719314.44043</v>
      </c>
    </row>
    <row r="155" spans="1:6" x14ac:dyDescent="0.25">
      <c r="A155" s="54" t="s">
        <v>169</v>
      </c>
      <c r="B155" s="111">
        <v>8771000</v>
      </c>
      <c r="C155" s="13"/>
      <c r="D155" s="91">
        <v>4573000</v>
      </c>
      <c r="E155" s="31"/>
      <c r="F155" s="104">
        <f>B155-D155</f>
        <v>4198000</v>
      </c>
    </row>
    <row r="156" spans="1:6" x14ac:dyDescent="0.25">
      <c r="A156" s="49" t="s">
        <v>67</v>
      </c>
      <c r="B156" s="83"/>
      <c r="C156" s="20"/>
      <c r="D156" s="83"/>
      <c r="E156" s="32"/>
      <c r="F156" s="97"/>
    </row>
    <row r="157" spans="1:6" ht="15.75" thickBot="1" x14ac:dyDescent="0.3">
      <c r="A157" s="49" t="s">
        <v>170</v>
      </c>
      <c r="B157" s="112">
        <f>SUM(B153:B155)</f>
        <v>7339271256866.7402</v>
      </c>
      <c r="C157" s="112"/>
      <c r="D157" s="112">
        <f t="shared" ref="D157" si="6">SUM(D153:D155)</f>
        <v>7138959339552.2998</v>
      </c>
      <c r="E157" s="32"/>
      <c r="F157" s="100">
        <f>B157-D157</f>
        <v>200311917314.44043</v>
      </c>
    </row>
    <row r="158" spans="1:6" ht="15.75" thickTop="1" x14ac:dyDescent="0.25">
      <c r="A158" s="51"/>
      <c r="B158" s="84"/>
      <c r="C158" s="13"/>
      <c r="D158" s="84"/>
      <c r="E158" s="32"/>
      <c r="F158" s="97"/>
    </row>
    <row r="159" spans="1:6" x14ac:dyDescent="0.25">
      <c r="A159" s="51" t="s">
        <v>68</v>
      </c>
      <c r="B159" s="84"/>
      <c r="C159" s="13"/>
      <c r="D159" s="84"/>
      <c r="E159" s="32"/>
      <c r="F159" s="93"/>
    </row>
    <row r="160" spans="1:6" x14ac:dyDescent="0.25">
      <c r="A160" s="51" t="s">
        <v>69</v>
      </c>
      <c r="B160" s="84"/>
      <c r="C160" s="13"/>
      <c r="D160" s="84"/>
      <c r="E160" s="32"/>
      <c r="F160" s="93"/>
    </row>
    <row r="161" spans="1:6" x14ac:dyDescent="0.25">
      <c r="A161" s="51"/>
      <c r="B161" s="84"/>
      <c r="C161" s="13"/>
      <c r="D161" s="84"/>
      <c r="E161" s="32"/>
      <c r="F161" s="93"/>
    </row>
    <row r="162" spans="1:6" x14ac:dyDescent="0.25">
      <c r="A162" s="54" t="s">
        <v>70</v>
      </c>
      <c r="B162" s="83"/>
      <c r="C162" s="20"/>
      <c r="D162" s="83"/>
      <c r="E162" s="32"/>
      <c r="F162" s="97"/>
    </row>
    <row r="163" spans="1:6" x14ac:dyDescent="0.25">
      <c r="A163" s="57" t="s">
        <v>171</v>
      </c>
      <c r="B163" s="119">
        <v>138422763802.64001</v>
      </c>
      <c r="C163" s="13"/>
      <c r="D163" s="91">
        <v>108514467181.63</v>
      </c>
      <c r="E163" s="33"/>
      <c r="F163" s="104">
        <f>B163-D163</f>
        <v>29908296621.01001</v>
      </c>
    </row>
    <row r="164" spans="1:6" x14ac:dyDescent="0.25">
      <c r="A164" s="49" t="s">
        <v>71</v>
      </c>
      <c r="B164" s="84"/>
      <c r="C164" s="13"/>
      <c r="D164" s="84"/>
      <c r="E164" s="32"/>
      <c r="F164" s="93"/>
    </row>
    <row r="165" spans="1:6" ht="15.75" thickBot="1" x14ac:dyDescent="0.3">
      <c r="A165" s="51" t="s">
        <v>172</v>
      </c>
      <c r="B165" s="115">
        <f>B157-B163</f>
        <v>7200848493064.1006</v>
      </c>
      <c r="C165" s="115"/>
      <c r="D165" s="115">
        <f t="shared" ref="D165" si="7">D157-D163</f>
        <v>7030444872370.6699</v>
      </c>
      <c r="E165" s="33"/>
      <c r="F165" s="100">
        <f>B165-D165</f>
        <v>170403620693.43066</v>
      </c>
    </row>
    <row r="166" spans="1:6" ht="16.5" thickTop="1" thickBot="1" x14ac:dyDescent="0.3">
      <c r="A166" s="49" t="s">
        <v>173</v>
      </c>
      <c r="B166" s="112">
        <f>B149-B165</f>
        <v>30172402105220.914</v>
      </c>
      <c r="C166" s="112"/>
      <c r="D166" s="112">
        <f t="shared" ref="D166" si="8">D149-D165</f>
        <v>28199313310667.891</v>
      </c>
      <c r="E166" s="34"/>
      <c r="F166" s="100">
        <f>B166-D166+0.09</f>
        <v>1973088794553.1135</v>
      </c>
    </row>
    <row r="167" spans="1:6" ht="15.75" thickTop="1" x14ac:dyDescent="0.25">
      <c r="A167" s="49"/>
      <c r="B167" s="83"/>
      <c r="C167" s="20"/>
      <c r="D167" s="83"/>
      <c r="E167" s="32"/>
      <c r="F167" s="93"/>
    </row>
    <row r="168" spans="1:6" x14ac:dyDescent="0.25">
      <c r="A168" s="49" t="s">
        <v>72</v>
      </c>
      <c r="B168" s="84"/>
      <c r="C168" s="13"/>
      <c r="D168" s="84"/>
      <c r="E168" s="31"/>
      <c r="F168" s="93"/>
    </row>
    <row r="169" spans="1:6" x14ac:dyDescent="0.25">
      <c r="A169" s="53" t="s">
        <v>73</v>
      </c>
      <c r="B169" s="84"/>
      <c r="C169" s="13"/>
      <c r="D169" s="84"/>
      <c r="E169" s="32"/>
      <c r="F169" s="93"/>
    </row>
    <row r="170" spans="1:6" ht="15.75" thickBot="1" x14ac:dyDescent="0.3">
      <c r="A170" s="57" t="s">
        <v>174</v>
      </c>
      <c r="B170" s="112">
        <v>159781940876.46997</v>
      </c>
      <c r="C170" s="13"/>
      <c r="D170" s="85">
        <v>134069016189.65002</v>
      </c>
      <c r="E170" s="32"/>
      <c r="F170" s="100">
        <f>B170-D170</f>
        <v>25712924686.819946</v>
      </c>
    </row>
    <row r="171" spans="1:6" ht="15.75" thickTop="1" x14ac:dyDescent="0.25">
      <c r="A171" s="49"/>
      <c r="B171" s="83"/>
      <c r="C171" s="20"/>
      <c r="D171" s="83"/>
      <c r="E171" s="31"/>
      <c r="F171" s="93"/>
    </row>
    <row r="172" spans="1:6" x14ac:dyDescent="0.25">
      <c r="A172" s="49" t="s">
        <v>74</v>
      </c>
      <c r="B172" s="84"/>
      <c r="C172" s="13"/>
      <c r="D172" s="84"/>
      <c r="E172" s="31"/>
      <c r="F172" s="93"/>
    </row>
    <row r="173" spans="1:6" ht="15.75" thickBot="1" x14ac:dyDescent="0.3">
      <c r="A173" s="54" t="s">
        <v>175</v>
      </c>
      <c r="B173" s="112">
        <v>157472203795.07001</v>
      </c>
      <c r="C173" s="13"/>
      <c r="D173" s="85">
        <v>155795220217.45001</v>
      </c>
      <c r="E173" s="31"/>
      <c r="F173" s="100">
        <f>B173-D173</f>
        <v>1676983577.6199951</v>
      </c>
    </row>
    <row r="174" spans="1:6" ht="15.75" thickTop="1" x14ac:dyDescent="0.25">
      <c r="A174" s="49"/>
      <c r="B174" s="83"/>
      <c r="C174" s="20"/>
      <c r="D174" s="83"/>
      <c r="E174" s="31"/>
      <c r="F174" s="93"/>
    </row>
    <row r="175" spans="1:6" x14ac:dyDescent="0.25">
      <c r="A175" s="49" t="s">
        <v>75</v>
      </c>
      <c r="B175" s="84"/>
      <c r="C175" s="13"/>
      <c r="D175" s="84"/>
      <c r="E175" s="31"/>
      <c r="F175" s="93"/>
    </row>
    <row r="176" spans="1:6" ht="15.75" thickBot="1" x14ac:dyDescent="0.3">
      <c r="A176" s="60" t="s">
        <v>196</v>
      </c>
      <c r="B176" s="112">
        <v>33162827761.565937</v>
      </c>
      <c r="C176" s="13"/>
      <c r="D176" s="85">
        <v>33258688050.149376</v>
      </c>
      <c r="E176" s="32" t="s">
        <v>218</v>
      </c>
      <c r="F176" s="100">
        <f>B176-D176</f>
        <v>-95860288.583438873</v>
      </c>
    </row>
    <row r="177" spans="1:6" ht="15.75" thickTop="1" x14ac:dyDescent="0.25">
      <c r="A177" s="60"/>
      <c r="B177" s="84"/>
      <c r="C177" s="13"/>
      <c r="D177" s="84"/>
      <c r="E177" s="31"/>
      <c r="F177" s="93"/>
    </row>
    <row r="178" spans="1:6" x14ac:dyDescent="0.25">
      <c r="A178" s="49" t="s">
        <v>76</v>
      </c>
      <c r="B178" s="84"/>
      <c r="C178" s="13"/>
      <c r="D178" s="84"/>
      <c r="E178" s="31"/>
      <c r="F178" s="93"/>
    </row>
    <row r="179" spans="1:6" x14ac:dyDescent="0.25">
      <c r="A179" s="54" t="s">
        <v>77</v>
      </c>
      <c r="B179" s="118">
        <v>0</v>
      </c>
      <c r="C179" s="13"/>
      <c r="D179" s="84">
        <v>0</v>
      </c>
      <c r="E179" s="31"/>
      <c r="F179" s="93">
        <f>B179-D179</f>
        <v>0</v>
      </c>
    </row>
    <row r="180" spans="1:6" x14ac:dyDescent="0.25">
      <c r="A180" s="54" t="s">
        <v>78</v>
      </c>
      <c r="B180" s="84"/>
      <c r="C180" s="13"/>
      <c r="D180" s="84"/>
      <c r="E180" s="31"/>
      <c r="F180" s="93"/>
    </row>
    <row r="181" spans="1:6" x14ac:dyDescent="0.25">
      <c r="A181" s="49" t="s">
        <v>79</v>
      </c>
      <c r="B181" s="118">
        <v>0</v>
      </c>
      <c r="C181" s="13"/>
      <c r="D181" s="84">
        <v>0</v>
      </c>
      <c r="E181" s="31"/>
      <c r="F181" s="93">
        <f t="shared" ref="F181:F185" si="9">B181-D181</f>
        <v>0</v>
      </c>
    </row>
    <row r="182" spans="1:6" x14ac:dyDescent="0.25">
      <c r="A182" s="54" t="s">
        <v>105</v>
      </c>
      <c r="B182" s="84"/>
      <c r="C182" s="13"/>
      <c r="D182" s="84"/>
      <c r="E182" s="31"/>
      <c r="F182" s="93"/>
    </row>
    <row r="183" spans="1:6" x14ac:dyDescent="0.25">
      <c r="A183" s="56" t="s">
        <v>80</v>
      </c>
      <c r="B183" s="118">
        <v>0</v>
      </c>
      <c r="C183" s="13"/>
      <c r="D183" s="84">
        <v>0</v>
      </c>
      <c r="E183" s="31"/>
      <c r="F183" s="93">
        <f t="shared" si="9"/>
        <v>0</v>
      </c>
    </row>
    <row r="184" spans="1:6" x14ac:dyDescent="0.25">
      <c r="A184" s="54" t="s">
        <v>81</v>
      </c>
      <c r="B184" s="84"/>
      <c r="C184" s="13"/>
      <c r="D184" s="84"/>
      <c r="E184" s="31"/>
      <c r="F184" s="93"/>
    </row>
    <row r="185" spans="1:6" x14ac:dyDescent="0.25">
      <c r="A185" s="56" t="s">
        <v>82</v>
      </c>
      <c r="B185" s="118">
        <v>0</v>
      </c>
      <c r="C185" s="13"/>
      <c r="D185" s="84">
        <v>0</v>
      </c>
      <c r="E185" s="31"/>
      <c r="F185" s="93">
        <f t="shared" si="9"/>
        <v>0</v>
      </c>
    </row>
    <row r="186" spans="1:6" x14ac:dyDescent="0.25">
      <c r="A186" s="54" t="s">
        <v>83</v>
      </c>
      <c r="B186" s="84"/>
      <c r="C186" s="13"/>
      <c r="D186" s="84"/>
      <c r="E186" s="31"/>
      <c r="F186" s="93"/>
    </row>
    <row r="187" spans="1:6" x14ac:dyDescent="0.25">
      <c r="A187" s="56" t="s">
        <v>176</v>
      </c>
      <c r="B187" s="110">
        <v>18953316036.41</v>
      </c>
      <c r="C187" s="13"/>
      <c r="D187" s="84">
        <v>14905841564.41</v>
      </c>
      <c r="E187" s="31"/>
      <c r="F187" s="93">
        <f>B187-D187</f>
        <v>4047474472</v>
      </c>
    </row>
    <row r="188" spans="1:6" x14ac:dyDescent="0.25">
      <c r="A188" s="54" t="s">
        <v>84</v>
      </c>
      <c r="B188" s="84"/>
      <c r="C188" s="13"/>
      <c r="D188" s="84"/>
      <c r="E188" s="31"/>
      <c r="F188" s="93"/>
    </row>
    <row r="189" spans="1:6" x14ac:dyDescent="0.25">
      <c r="A189" s="56" t="s">
        <v>204</v>
      </c>
      <c r="B189" s="118">
        <v>0</v>
      </c>
      <c r="C189" s="13"/>
      <c r="D189" s="84">
        <v>0</v>
      </c>
      <c r="E189" s="31"/>
      <c r="F189" s="93">
        <f t="shared" ref="F189" si="10">B189-D189</f>
        <v>0</v>
      </c>
    </row>
    <row r="190" spans="1:6" x14ac:dyDescent="0.25">
      <c r="A190" s="54" t="s">
        <v>85</v>
      </c>
      <c r="B190" s="84"/>
      <c r="C190" s="13"/>
      <c r="D190" s="84"/>
      <c r="E190" s="31"/>
      <c r="F190" s="93"/>
    </row>
    <row r="191" spans="1:6" x14ac:dyDescent="0.25">
      <c r="A191" s="56" t="s">
        <v>177</v>
      </c>
      <c r="B191" s="110">
        <v>9835.93</v>
      </c>
      <c r="C191" s="13"/>
      <c r="D191" s="84">
        <v>0</v>
      </c>
      <c r="E191" s="31"/>
      <c r="F191" s="93">
        <f t="shared" ref="F191:F223" si="11">B191-D191</f>
        <v>9835.93</v>
      </c>
    </row>
    <row r="192" spans="1:6" x14ac:dyDescent="0.25">
      <c r="A192" s="54" t="s">
        <v>86</v>
      </c>
      <c r="B192" s="110"/>
      <c r="C192" s="13"/>
      <c r="D192" s="84"/>
      <c r="E192" s="31"/>
      <c r="F192" s="93">
        <f t="shared" si="11"/>
        <v>0</v>
      </c>
    </row>
    <row r="193" spans="1:6" x14ac:dyDescent="0.25">
      <c r="A193" s="56" t="s">
        <v>87</v>
      </c>
      <c r="B193" s="110">
        <v>-1901095.23</v>
      </c>
      <c r="C193" s="13"/>
      <c r="D193" s="84">
        <v>-1901095.23</v>
      </c>
      <c r="E193" s="31"/>
      <c r="F193" s="93">
        <f t="shared" si="11"/>
        <v>0</v>
      </c>
    </row>
    <row r="194" spans="1:6" x14ac:dyDescent="0.25">
      <c r="A194" s="54" t="s">
        <v>203</v>
      </c>
      <c r="B194" s="110">
        <v>0</v>
      </c>
      <c r="C194" s="13"/>
      <c r="D194" s="84">
        <v>0</v>
      </c>
      <c r="E194" s="31"/>
      <c r="F194" s="93">
        <f t="shared" ref="F194" si="12">B194-D194</f>
        <v>0</v>
      </c>
    </row>
    <row r="195" spans="1:6" x14ac:dyDescent="0.25">
      <c r="A195" s="54" t="s">
        <v>178</v>
      </c>
      <c r="B195" s="110">
        <v>-25723265.57</v>
      </c>
      <c r="C195" s="13"/>
      <c r="D195" s="84">
        <v>-54992522.130000003</v>
      </c>
      <c r="E195" s="31"/>
      <c r="F195" s="93">
        <f t="shared" si="11"/>
        <v>29269256.560000002</v>
      </c>
    </row>
    <row r="196" spans="1:6" x14ac:dyDescent="0.25">
      <c r="A196" s="49" t="s">
        <v>88</v>
      </c>
      <c r="B196" s="110">
        <v>0</v>
      </c>
      <c r="C196" s="29"/>
      <c r="D196" s="90">
        <v>0</v>
      </c>
      <c r="E196" s="35"/>
      <c r="F196" s="93">
        <f t="shared" si="11"/>
        <v>0</v>
      </c>
    </row>
    <row r="197" spans="1:6" x14ac:dyDescent="0.25">
      <c r="A197" s="54" t="s">
        <v>205</v>
      </c>
      <c r="B197" s="118">
        <v>0</v>
      </c>
      <c r="C197" s="13"/>
      <c r="D197" s="84">
        <v>0</v>
      </c>
      <c r="E197" s="35"/>
      <c r="F197" s="93">
        <f t="shared" si="11"/>
        <v>0</v>
      </c>
    </row>
    <row r="198" spans="1:6" x14ac:dyDescent="0.25">
      <c r="A198" s="54" t="s">
        <v>179</v>
      </c>
      <c r="B198" s="110">
        <v>527753751.22000003</v>
      </c>
      <c r="C198" s="13"/>
      <c r="D198" s="84">
        <v>590170977.65999997</v>
      </c>
      <c r="E198" s="31"/>
      <c r="F198" s="93">
        <f t="shared" si="11"/>
        <v>-62417226.439999938</v>
      </c>
    </row>
    <row r="199" spans="1:6" x14ac:dyDescent="0.25">
      <c r="A199" s="49" t="s">
        <v>89</v>
      </c>
      <c r="B199" s="110">
        <v>0</v>
      </c>
      <c r="C199" s="29"/>
      <c r="D199" s="90">
        <v>0</v>
      </c>
      <c r="E199" s="35"/>
      <c r="F199" s="93">
        <f t="shared" si="11"/>
        <v>0</v>
      </c>
    </row>
    <row r="200" spans="1:6" x14ac:dyDescent="0.25">
      <c r="A200" s="54" t="s">
        <v>90</v>
      </c>
      <c r="B200" s="110">
        <v>0</v>
      </c>
      <c r="C200" s="13"/>
      <c r="D200" s="84">
        <v>0</v>
      </c>
      <c r="E200" s="35"/>
      <c r="F200" s="93">
        <f t="shared" si="11"/>
        <v>0</v>
      </c>
    </row>
    <row r="201" spans="1:6" x14ac:dyDescent="0.25">
      <c r="A201" s="54" t="s">
        <v>91</v>
      </c>
      <c r="B201" s="110">
        <v>0</v>
      </c>
      <c r="C201" s="13"/>
      <c r="D201" s="84">
        <v>0</v>
      </c>
      <c r="E201" s="35"/>
      <c r="F201" s="93">
        <f t="shared" si="11"/>
        <v>0</v>
      </c>
    </row>
    <row r="202" spans="1:6" x14ac:dyDescent="0.25">
      <c r="A202" s="53" t="s">
        <v>180</v>
      </c>
      <c r="B202" s="110">
        <v>20525238454.130001</v>
      </c>
      <c r="C202" s="13"/>
      <c r="D202" s="84">
        <v>22400961403.610001</v>
      </c>
      <c r="E202" s="32"/>
      <c r="F202" s="93">
        <f t="shared" si="11"/>
        <v>-1875722949.4799995</v>
      </c>
    </row>
    <row r="203" spans="1:6" x14ac:dyDescent="0.25">
      <c r="A203" s="54" t="s">
        <v>206</v>
      </c>
      <c r="B203" s="118">
        <v>0</v>
      </c>
      <c r="C203" s="13"/>
      <c r="D203" s="84">
        <v>0</v>
      </c>
      <c r="E203" s="31"/>
      <c r="F203" s="93">
        <f t="shared" si="11"/>
        <v>0</v>
      </c>
    </row>
    <row r="204" spans="1:6" x14ac:dyDescent="0.25">
      <c r="A204" s="54" t="s">
        <v>92</v>
      </c>
      <c r="B204" s="118">
        <v>0</v>
      </c>
      <c r="C204" s="13"/>
      <c r="D204" s="84">
        <v>0</v>
      </c>
      <c r="E204" s="31"/>
      <c r="F204" s="93">
        <f t="shared" si="11"/>
        <v>0</v>
      </c>
    </row>
    <row r="205" spans="1:6" x14ac:dyDescent="0.25">
      <c r="A205" s="54" t="s">
        <v>93</v>
      </c>
      <c r="B205" s="90"/>
      <c r="C205" s="29"/>
      <c r="D205" s="90"/>
      <c r="E205" s="35"/>
      <c r="F205" s="93">
        <f t="shared" si="11"/>
        <v>0</v>
      </c>
    </row>
    <row r="206" spans="1:6" x14ac:dyDescent="0.25">
      <c r="A206" s="56" t="s">
        <v>215</v>
      </c>
      <c r="B206" s="90"/>
      <c r="C206" s="29"/>
      <c r="D206" s="90"/>
      <c r="E206" s="35"/>
      <c r="F206" s="93">
        <f t="shared" si="11"/>
        <v>0</v>
      </c>
    </row>
    <row r="207" spans="1:6" x14ac:dyDescent="0.25">
      <c r="A207" s="54" t="s">
        <v>207</v>
      </c>
      <c r="B207" s="118">
        <v>0</v>
      </c>
      <c r="C207" s="13"/>
      <c r="D207" s="84">
        <v>0</v>
      </c>
      <c r="E207" s="31"/>
      <c r="F207" s="93">
        <f t="shared" si="11"/>
        <v>0</v>
      </c>
    </row>
    <row r="208" spans="1:6" x14ac:dyDescent="0.25">
      <c r="A208" s="54" t="s">
        <v>94</v>
      </c>
      <c r="B208" s="118">
        <v>0</v>
      </c>
      <c r="C208" s="13"/>
      <c r="D208" s="84">
        <v>0</v>
      </c>
      <c r="E208" s="31"/>
      <c r="F208" s="93">
        <f t="shared" si="11"/>
        <v>0</v>
      </c>
    </row>
    <row r="209" spans="1:6" x14ac:dyDescent="0.25">
      <c r="A209" s="49" t="s">
        <v>95</v>
      </c>
      <c r="B209" s="90"/>
      <c r="C209" s="29"/>
      <c r="D209" s="90"/>
      <c r="E209" s="35"/>
      <c r="F209" s="93">
        <f t="shared" si="11"/>
        <v>0</v>
      </c>
    </row>
    <row r="210" spans="1:6" x14ac:dyDescent="0.25">
      <c r="A210" s="54" t="s">
        <v>96</v>
      </c>
      <c r="B210" s="118">
        <v>0</v>
      </c>
      <c r="C210" s="13"/>
      <c r="D210" s="84">
        <v>0</v>
      </c>
      <c r="E210" s="35"/>
      <c r="F210" s="93">
        <f t="shared" si="11"/>
        <v>0</v>
      </c>
    </row>
    <row r="211" spans="1:6" x14ac:dyDescent="0.25">
      <c r="A211" s="54" t="s">
        <v>97</v>
      </c>
      <c r="B211" s="90"/>
      <c r="C211" s="29"/>
      <c r="D211" s="90"/>
      <c r="E211" s="35"/>
      <c r="F211" s="93">
        <f t="shared" si="11"/>
        <v>0</v>
      </c>
    </row>
    <row r="212" spans="1:6" x14ac:dyDescent="0.25">
      <c r="A212" s="56" t="s">
        <v>208</v>
      </c>
      <c r="B212" s="118">
        <v>0</v>
      </c>
      <c r="C212" s="13"/>
      <c r="D212" s="84">
        <v>0</v>
      </c>
      <c r="E212" s="35"/>
      <c r="F212" s="93">
        <f t="shared" si="11"/>
        <v>0</v>
      </c>
    </row>
    <row r="213" spans="1:6" x14ac:dyDescent="0.25">
      <c r="A213" s="54" t="s">
        <v>209</v>
      </c>
      <c r="B213" s="118">
        <v>0</v>
      </c>
      <c r="C213" s="13"/>
      <c r="D213" s="84">
        <v>0</v>
      </c>
      <c r="E213" s="35"/>
      <c r="F213" s="93">
        <f t="shared" si="11"/>
        <v>0</v>
      </c>
    </row>
    <row r="214" spans="1:6" x14ac:dyDescent="0.25">
      <c r="A214" s="54" t="s">
        <v>210</v>
      </c>
      <c r="B214" s="118">
        <v>0</v>
      </c>
      <c r="C214" s="13"/>
      <c r="D214" s="84">
        <v>0</v>
      </c>
      <c r="E214" s="35"/>
      <c r="F214" s="93">
        <f t="shared" si="11"/>
        <v>0</v>
      </c>
    </row>
    <row r="215" spans="1:6" x14ac:dyDescent="0.25">
      <c r="A215" s="54" t="s">
        <v>211</v>
      </c>
      <c r="B215" s="118">
        <v>4.8828125E-4</v>
      </c>
      <c r="C215" s="13"/>
      <c r="D215" s="84">
        <v>-4.8828125E-4</v>
      </c>
      <c r="E215" s="35"/>
      <c r="F215" s="93">
        <f t="shared" si="11"/>
        <v>9.765625E-4</v>
      </c>
    </row>
    <row r="216" spans="1:6" x14ac:dyDescent="0.25">
      <c r="A216" s="54" t="s">
        <v>212</v>
      </c>
      <c r="B216" s="118">
        <v>0</v>
      </c>
      <c r="C216" s="13"/>
      <c r="D216" s="84">
        <v>0</v>
      </c>
      <c r="E216" s="35"/>
      <c r="F216" s="93">
        <f t="shared" si="11"/>
        <v>0</v>
      </c>
    </row>
    <row r="217" spans="1:6" x14ac:dyDescent="0.25">
      <c r="A217" s="54" t="s">
        <v>213</v>
      </c>
      <c r="B217" s="118">
        <v>0</v>
      </c>
      <c r="C217" s="13"/>
      <c r="D217" s="84">
        <v>0</v>
      </c>
      <c r="E217" s="35"/>
      <c r="F217" s="93">
        <f t="shared" si="11"/>
        <v>0</v>
      </c>
    </row>
    <row r="218" spans="1:6" x14ac:dyDescent="0.25">
      <c r="A218" s="54" t="s">
        <v>214</v>
      </c>
      <c r="B218" s="118">
        <v>0</v>
      </c>
      <c r="C218" s="13"/>
      <c r="D218" s="84">
        <v>0</v>
      </c>
      <c r="E218" s="35"/>
      <c r="F218" s="93">
        <f t="shared" si="11"/>
        <v>0</v>
      </c>
    </row>
    <row r="219" spans="1:6" x14ac:dyDescent="0.25">
      <c r="A219" s="53" t="s">
        <v>201</v>
      </c>
      <c r="B219" s="110">
        <v>0</v>
      </c>
      <c r="C219" s="13"/>
      <c r="D219" s="84">
        <v>0</v>
      </c>
      <c r="E219" s="32"/>
      <c r="F219" s="93">
        <f t="shared" si="11"/>
        <v>0</v>
      </c>
    </row>
    <row r="220" spans="1:6" x14ac:dyDescent="0.25">
      <c r="A220" s="53" t="s">
        <v>202</v>
      </c>
      <c r="B220" s="110">
        <v>0</v>
      </c>
      <c r="C220" s="13"/>
      <c r="D220" s="84">
        <v>0</v>
      </c>
      <c r="E220" s="32"/>
      <c r="F220" s="93">
        <f t="shared" si="11"/>
        <v>0</v>
      </c>
    </row>
    <row r="221" spans="1:6" x14ac:dyDescent="0.25">
      <c r="A221" s="53" t="s">
        <v>181</v>
      </c>
      <c r="B221" s="110">
        <v>839243.19</v>
      </c>
      <c r="C221" s="13"/>
      <c r="D221" s="84">
        <v>27285594.91</v>
      </c>
      <c r="E221" s="32"/>
      <c r="F221" s="93">
        <f t="shared" si="11"/>
        <v>-26446351.719999999</v>
      </c>
    </row>
    <row r="222" spans="1:6" x14ac:dyDescent="0.25">
      <c r="A222" s="53" t="s">
        <v>182</v>
      </c>
      <c r="B222" s="110">
        <v>1704345835.4400001</v>
      </c>
      <c r="C222" s="13"/>
      <c r="D222" s="84">
        <v>946747824.64999998</v>
      </c>
      <c r="E222" s="32"/>
      <c r="F222" s="93">
        <f t="shared" si="11"/>
        <v>757598010.79000008</v>
      </c>
    </row>
    <row r="223" spans="1:6" x14ac:dyDescent="0.25">
      <c r="A223" s="53" t="s">
        <v>98</v>
      </c>
      <c r="B223" s="120">
        <v>0</v>
      </c>
      <c r="C223" s="29"/>
      <c r="D223" s="90">
        <v>0</v>
      </c>
      <c r="E223" s="36"/>
      <c r="F223" s="93">
        <f t="shared" si="11"/>
        <v>0</v>
      </c>
    </row>
    <row r="224" spans="1:6" x14ac:dyDescent="0.25">
      <c r="A224" s="54" t="s">
        <v>99</v>
      </c>
      <c r="B224" s="84"/>
      <c r="C224" s="13"/>
      <c r="D224" s="84"/>
      <c r="E224" s="32"/>
      <c r="F224" s="93"/>
    </row>
    <row r="225" spans="1:6" x14ac:dyDescent="0.25">
      <c r="A225" s="49" t="s">
        <v>183</v>
      </c>
      <c r="B225" s="110">
        <v>243091.08</v>
      </c>
      <c r="C225" s="13"/>
      <c r="D225" s="84">
        <v>243091.08</v>
      </c>
      <c r="E225" s="31"/>
      <c r="F225" s="105">
        <f>B225-D225</f>
        <v>0</v>
      </c>
    </row>
    <row r="226" spans="1:6" x14ac:dyDescent="0.25">
      <c r="A226" s="54" t="s">
        <v>100</v>
      </c>
      <c r="B226" s="84"/>
      <c r="C226" s="13"/>
      <c r="D226" s="84"/>
      <c r="E226" s="31"/>
      <c r="F226" s="93"/>
    </row>
    <row r="227" spans="1:6" x14ac:dyDescent="0.25">
      <c r="A227" s="49" t="s">
        <v>184</v>
      </c>
      <c r="B227" s="110">
        <v>-10604122.460000001</v>
      </c>
      <c r="C227" s="13"/>
      <c r="D227" s="84">
        <v>-10604122.460000001</v>
      </c>
      <c r="E227" s="31"/>
      <c r="F227" s="93">
        <f>B227-D227</f>
        <v>0</v>
      </c>
    </row>
    <row r="228" spans="1:6" x14ac:dyDescent="0.25">
      <c r="A228" s="54" t="s">
        <v>106</v>
      </c>
      <c r="B228" s="84"/>
      <c r="C228" s="13"/>
      <c r="D228" s="84"/>
      <c r="E228" s="31"/>
      <c r="F228" s="93"/>
    </row>
    <row r="229" spans="1:6" x14ac:dyDescent="0.25">
      <c r="A229" s="56" t="s">
        <v>185</v>
      </c>
      <c r="B229" s="110">
        <v>-450</v>
      </c>
      <c r="C229" s="13"/>
      <c r="D229" s="84">
        <v>-450</v>
      </c>
      <c r="E229" s="31"/>
      <c r="F229" s="105">
        <f>B229-D229</f>
        <v>0</v>
      </c>
    </row>
    <row r="230" spans="1:6" hidden="1" x14ac:dyDescent="0.25">
      <c r="A230" s="54" t="s">
        <v>101</v>
      </c>
      <c r="B230" s="84"/>
      <c r="C230" s="13"/>
      <c r="D230" s="84"/>
      <c r="E230" s="31"/>
      <c r="F230" s="93">
        <f>B230-D230</f>
        <v>0</v>
      </c>
    </row>
    <row r="231" spans="1:6" x14ac:dyDescent="0.25">
      <c r="A231" s="54" t="s">
        <v>102</v>
      </c>
      <c r="B231" s="84"/>
      <c r="C231" s="13"/>
      <c r="D231" s="84"/>
      <c r="E231" s="31"/>
      <c r="F231" s="93"/>
    </row>
    <row r="232" spans="1:6" x14ac:dyDescent="0.25">
      <c r="A232" s="56" t="s">
        <v>103</v>
      </c>
      <c r="B232" s="84"/>
      <c r="C232" s="13"/>
      <c r="D232" s="84"/>
      <c r="E232" s="31"/>
      <c r="F232" s="93"/>
    </row>
    <row r="233" spans="1:6" x14ac:dyDescent="0.25">
      <c r="A233" s="56" t="s">
        <v>186</v>
      </c>
      <c r="B233" s="110">
        <v>-55347.03</v>
      </c>
      <c r="C233" s="13"/>
      <c r="D233" s="84">
        <v>-55347.03</v>
      </c>
      <c r="E233" s="31"/>
      <c r="F233" s="105">
        <f>B233-D233</f>
        <v>0</v>
      </c>
    </row>
    <row r="234" spans="1:6" x14ac:dyDescent="0.25">
      <c r="A234" s="54" t="s">
        <v>187</v>
      </c>
      <c r="B234" s="111">
        <v>41441715.079999998</v>
      </c>
      <c r="C234" s="13"/>
      <c r="D234" s="91">
        <v>34714604</v>
      </c>
      <c r="E234" s="27"/>
      <c r="F234" s="104">
        <f>B234-D234</f>
        <v>6727111.0799999982</v>
      </c>
    </row>
    <row r="235" spans="1:6" x14ac:dyDescent="0.25">
      <c r="A235" s="54" t="s">
        <v>195</v>
      </c>
      <c r="B235" s="121">
        <v>0</v>
      </c>
      <c r="C235" s="12"/>
      <c r="D235" s="92">
        <v>0</v>
      </c>
      <c r="E235" s="69"/>
      <c r="F235" s="106">
        <v>0</v>
      </c>
    </row>
    <row r="236" spans="1:6" x14ac:dyDescent="0.25">
      <c r="A236" s="49" t="s">
        <v>188</v>
      </c>
      <c r="B236" s="119">
        <f>SUM(B187:B235)</f>
        <v>41714903682.190498</v>
      </c>
      <c r="C236" s="119"/>
      <c r="D236" s="119">
        <f t="shared" ref="D236" si="13">SUM(D187:D235)</f>
        <v>38838411523.469521</v>
      </c>
      <c r="E236" s="34"/>
      <c r="F236" s="104">
        <f>B236-D236</f>
        <v>2876492158.7209778</v>
      </c>
    </row>
    <row r="237" spans="1:6" ht="15.75" thickBot="1" x14ac:dyDescent="0.3">
      <c r="A237" s="49" t="s">
        <v>189</v>
      </c>
      <c r="B237" s="115">
        <f>B166+B170+B173+B176+B236</f>
        <v>30564533981336.211</v>
      </c>
      <c r="C237" s="115"/>
      <c r="D237" s="115">
        <f t="shared" ref="D237" si="14">D166+D170+D173+D176+D236</f>
        <v>28561274646648.605</v>
      </c>
      <c r="E237" s="34" t="s">
        <v>218</v>
      </c>
      <c r="F237" s="100">
        <f>B237-D237</f>
        <v>2003259334687.6055</v>
      </c>
    </row>
    <row r="238" spans="1:6" ht="15.75" thickTop="1" x14ac:dyDescent="0.25">
      <c r="A238" s="49"/>
      <c r="B238" s="83"/>
      <c r="C238" s="20"/>
      <c r="D238" s="20"/>
      <c r="E238" s="31"/>
      <c r="F238" s="52"/>
    </row>
    <row r="239" spans="1:6" x14ac:dyDescent="0.25">
      <c r="A239" s="51"/>
      <c r="B239" s="18"/>
      <c r="C239" s="18"/>
      <c r="D239" s="18"/>
      <c r="E239" s="19"/>
      <c r="F239" s="52"/>
    </row>
    <row r="240" spans="1:6" x14ac:dyDescent="0.25">
      <c r="A240" s="61" t="s">
        <v>194</v>
      </c>
      <c r="B240" s="12"/>
      <c r="C240" s="12"/>
      <c r="D240" s="12"/>
      <c r="E240" s="37"/>
      <c r="F240" s="52"/>
    </row>
    <row r="241" spans="1:6" x14ac:dyDescent="0.25">
      <c r="A241" s="61" t="s">
        <v>199</v>
      </c>
      <c r="B241" s="12"/>
      <c r="C241" s="12"/>
      <c r="D241" s="12"/>
      <c r="E241" s="37"/>
      <c r="F241" s="52"/>
    </row>
    <row r="242" spans="1:6" ht="15" customHeight="1" x14ac:dyDescent="0.25">
      <c r="A242" s="61" t="s">
        <v>200</v>
      </c>
      <c r="B242" s="12"/>
      <c r="C242" s="12"/>
      <c r="D242" s="12"/>
      <c r="E242" s="37"/>
      <c r="F242" s="52"/>
    </row>
    <row r="243" spans="1:6" x14ac:dyDescent="0.25">
      <c r="A243" s="62" t="s">
        <v>193</v>
      </c>
      <c r="B243" s="12"/>
      <c r="C243" s="12"/>
      <c r="D243" s="12"/>
      <c r="F243" s="52"/>
    </row>
    <row r="244" spans="1:6" x14ac:dyDescent="0.25">
      <c r="A244" s="62" t="s">
        <v>197</v>
      </c>
      <c r="B244" s="12"/>
      <c r="C244" s="12"/>
      <c r="D244" s="12"/>
      <c r="F244" s="52"/>
    </row>
    <row r="245" spans="1:6" x14ac:dyDescent="0.25">
      <c r="A245" s="62" t="s">
        <v>108</v>
      </c>
      <c r="B245" s="12"/>
      <c r="C245" s="12"/>
      <c r="D245" s="12"/>
      <c r="F245" s="52"/>
    </row>
    <row r="246" spans="1:6" x14ac:dyDescent="0.25">
      <c r="A246" s="63" t="s">
        <v>198</v>
      </c>
      <c r="B246" s="64"/>
      <c r="C246" s="64"/>
      <c r="D246" s="64"/>
      <c r="E246" s="65"/>
      <c r="F246" s="58"/>
    </row>
    <row r="247" spans="1:6" x14ac:dyDescent="0.25">
      <c r="A247" s="38"/>
      <c r="B247" s="39"/>
      <c r="C247" s="126"/>
      <c r="D247" s="126"/>
      <c r="E247" s="126"/>
      <c r="F247" s="126"/>
    </row>
    <row r="248" spans="1:6" x14ac:dyDescent="0.25">
      <c r="A248" s="38"/>
      <c r="B248" s="41"/>
      <c r="C248" s="70"/>
      <c r="D248" s="70"/>
      <c r="E248" s="70"/>
      <c r="F248" s="70"/>
    </row>
    <row r="249" spans="1:6" x14ac:dyDescent="0.25">
      <c r="A249" s="40"/>
      <c r="B249" s="3"/>
      <c r="C249" s="70"/>
      <c r="D249" s="70"/>
      <c r="E249" s="70"/>
      <c r="F249" s="70"/>
    </row>
    <row r="250" spans="1:6" x14ac:dyDescent="0.25">
      <c r="A250" s="6"/>
      <c r="B250" s="3"/>
      <c r="C250" s="3"/>
    </row>
  </sheetData>
  <mergeCells count="3">
    <mergeCell ref="C247:F247"/>
    <mergeCell ref="A1:F1"/>
    <mergeCell ref="A2:F2"/>
  </mergeCells>
  <pageMargins left="1" right="1" top="1" bottom="1" header="0.5" footer="0.5"/>
  <pageSetup scale="49" fitToHeight="3" orientation="portrait" r:id="rId1"/>
  <rowBreaks count="2" manualBreakCount="2">
    <brk id="71" max="16383" man="1"/>
    <brk id="15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 FYE Schedule 1 Final</vt:lpstr>
      <vt:lpstr>' FYE Schedule 1 Final'!Print_Area</vt:lpstr>
      <vt:lpstr>' FYE Schedule 1 Final'!Print_Titles</vt:lpstr>
    </vt:vector>
  </TitlesOfParts>
  <Company>BPD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Bernard A. Wallace Jr.</dc:creator>
  <cp:lastModifiedBy>Jennifer D. Swisher</cp:lastModifiedBy>
  <cp:lastPrinted>2019-12-05T22:19:56Z</cp:lastPrinted>
  <dcterms:created xsi:type="dcterms:W3CDTF">2016-11-04T22:37:22Z</dcterms:created>
  <dcterms:modified xsi:type="dcterms:W3CDTF">2025-11-06T16:44:51Z</dcterms:modified>
</cp:coreProperties>
</file>