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FY2015 Final Schedule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8" i="1" l="1"/>
  <c r="B168" i="1"/>
  <c r="B134" i="1"/>
  <c r="B133" i="1"/>
  <c r="C125" i="1"/>
  <c r="C133" i="1" s="1"/>
  <c r="C134" i="1" s="1"/>
  <c r="C169" i="1" s="1"/>
  <c r="B125" i="1"/>
  <c r="C117" i="1"/>
  <c r="B117" i="1"/>
  <c r="E117" i="1" s="1"/>
  <c r="C113" i="1"/>
  <c r="B113" i="1"/>
  <c r="E113" i="1" s="1"/>
  <c r="C102" i="1"/>
  <c r="B102" i="1"/>
  <c r="E102" i="1" s="1"/>
  <c r="C91" i="1"/>
  <c r="B91" i="1"/>
  <c r="E91" i="1" s="1"/>
  <c r="C83" i="1"/>
  <c r="C92" i="1" s="1"/>
  <c r="B83" i="1"/>
  <c r="B92" i="1" s="1"/>
  <c r="C74" i="1"/>
  <c r="B74" i="1"/>
  <c r="C50" i="1"/>
  <c r="E50" i="1" s="1"/>
  <c r="B50" i="1"/>
  <c r="E29" i="1"/>
  <c r="C29" i="1"/>
  <c r="B29" i="1"/>
  <c r="C18" i="1"/>
  <c r="E18" i="1" s="1"/>
  <c r="B18" i="1"/>
  <c r="E13" i="1"/>
  <c r="C13" i="1"/>
  <c r="C52" i="1" s="1"/>
  <c r="B13" i="1"/>
  <c r="B52" i="1" s="1"/>
  <c r="E134" i="1" l="1"/>
  <c r="E125" i="1"/>
  <c r="E133" i="1"/>
  <c r="B169" i="1"/>
  <c r="E169" i="1" s="1"/>
  <c r="E83" i="1"/>
  <c r="B75" i="1"/>
  <c r="B93" i="1" s="1"/>
  <c r="C75" i="1"/>
  <c r="E52" i="1"/>
  <c r="E168" i="1"/>
  <c r="E92" i="1"/>
  <c r="E74" i="1"/>
  <c r="C93" i="1" l="1"/>
  <c r="E93" i="1" s="1"/>
  <c r="E75" i="1"/>
</calcChain>
</file>

<file path=xl/sharedStrings.xml><?xml version="1.0" encoding="utf-8"?>
<sst xmlns="http://schemas.openxmlformats.org/spreadsheetml/2006/main" count="184" uniqueCount="155">
  <si>
    <t>UNITED STATES CENTRAL SUMMARY GENERAL LEDGER ACCOUNT BALANCES</t>
  </si>
  <si>
    <t>FY '2015 (Final)</t>
  </si>
  <si>
    <t>================================================================================</t>
  </si>
  <si>
    <t>================================</t>
  </si>
  <si>
    <t xml:space="preserve"> </t>
  </si>
  <si>
    <t xml:space="preserve">         BALANCE</t>
  </si>
  <si>
    <t>ITEM</t>
  </si>
  <si>
    <t>September 30, 2015</t>
  </si>
  <si>
    <t>September 30, 2014</t>
  </si>
  <si>
    <t>NET CHANGE</t>
  </si>
  <si>
    <t xml:space="preserve"> -------------------------------------------------------------------------------</t>
  </si>
  <si>
    <t>---------------------------------------------</t>
  </si>
  <si>
    <t>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</si>
  <si>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</si>
  <si>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</si>
  <si>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</si>
  <si>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</t>
  </si>
  <si>
    <t>810100 U.S. Treasury operating cash - Federal Reserve Accounts…………….</t>
  </si>
  <si>
    <t xml:space="preserve">        Balance........................................................................................................</t>
  </si>
  <si>
    <t>Special drawing rights:</t>
  </si>
  <si>
    <t>811000 Holdings of Special Drawing Rights……………………………………………..</t>
  </si>
  <si>
    <t>811100 SDR Certificates Issued to Federal Reserve Banks…………………………….</t>
  </si>
  <si>
    <t>Reserve position on the U.S. quota in the IMF:</t>
  </si>
  <si>
    <t xml:space="preserve">  U.S. subscription to the International Monetary Fund:</t>
  </si>
  <si>
    <t xml:space="preserve">811400 Investment in the International Monetary Fund (IMF) - </t>
  </si>
  <si>
    <t xml:space="preserve">     Direct Quota Payments..............................................................................</t>
  </si>
  <si>
    <t>811500 Investment in the IMF - Maintenance of Value Adjustments……………………</t>
  </si>
  <si>
    <t>811600 Due IMF for Subcriptions and Drawing (Letter of Credit)………………………</t>
  </si>
  <si>
    <t xml:space="preserve">811700 Receivable/Payable for Interim Maintenance of </t>
  </si>
  <si>
    <t xml:space="preserve">     Value Adjustments, IMF.......................................................................</t>
  </si>
  <si>
    <t>811800 Dollar Deposits with the IMF…………………………………………………………..</t>
  </si>
  <si>
    <t>Loans to the International Monetary Fund:</t>
  </si>
  <si>
    <t>811900 Loans to the IMF……………………………………………………………………………..</t>
  </si>
  <si>
    <t>Other cash and monetary assets:</t>
  </si>
  <si>
    <t>812200 Other U.S. Treasury Monetary Assets………………………………………………………………………………….</t>
  </si>
  <si>
    <t>812300 General Depositaries - Deferred Accounts………………………………………………………………</t>
  </si>
  <si>
    <t>812500 Mutilated Paper Currency held by the Bureau of Engraving</t>
  </si>
  <si>
    <t xml:space="preserve">     and Printing..................................................................................................................</t>
  </si>
  <si>
    <t>812900 Cash Accountability of Disbusing and Collecting Officers……………………</t>
  </si>
  <si>
    <t>813000 RFC Accountability………………………………………………………………………………….</t>
  </si>
  <si>
    <t>813200 Change in Non-Federal Securities (Market Value)……………………………………………..</t>
  </si>
  <si>
    <t>813300 Funds Held Outside of Treasury (Budgetary)</t>
  </si>
  <si>
    <t>813400 Transit Account - Transfers of Cash - U.S. Disbursing Officers……………………………………</t>
  </si>
  <si>
    <t>813500 Offset of Change in Non-Federal Securities…………………………………………………..</t>
  </si>
  <si>
    <t>813800 Exchange Stabilization Fund…………………………………………………..</t>
  </si>
  <si>
    <t>813900 Revaluation of Investments in Exchange Stabilization Fund………………………………..</t>
  </si>
  <si>
    <t>814000 Cash Accountability for USDO - Charleston………………………………………………………..</t>
  </si>
  <si>
    <t>814100 Cash Accountabiltiy for USDO - Bangkok…………………………………………………</t>
  </si>
  <si>
    <t>814200 Cash Accountability for the Bureau of Engraving and Printing…………………………</t>
  </si>
  <si>
    <t xml:space="preserve">        Total other cash and monetary assets............................................................</t>
  </si>
  <si>
    <t xml:space="preserve">          Total cash and monetary assets........................................................................</t>
  </si>
  <si>
    <t>814500 Non Federal Securities of the National Railroad Retirement</t>
  </si>
  <si>
    <t xml:space="preserve">     Invesment Trust………………………………………………………………………..</t>
  </si>
  <si>
    <t xml:space="preserve">     </t>
  </si>
  <si>
    <t>Guaranteed Loan Financing</t>
  </si>
  <si>
    <t>815000 Net activity, Guaranteed Loan Financing ................................................</t>
  </si>
  <si>
    <t>Direct Loan Financing</t>
  </si>
  <si>
    <t>815500 Net activity, Direct Loan Financing................................................................</t>
  </si>
  <si>
    <t>Miscellaneous asset accounts:</t>
  </si>
  <si>
    <t>816000 U.S. Treasury Miscellaneous Assets……………………………………………………..</t>
  </si>
  <si>
    <t>816700 U.S. Treasury - Owned Gold …………………………………………..</t>
  </si>
  <si>
    <t>816800 Gold Certificate Fund, Board of Governors of the</t>
  </si>
  <si>
    <t xml:space="preserve">                 Federal Reserve System...........................................................................</t>
  </si>
  <si>
    <t>817000 U.S. Currency with the IMF……………………………………………………………………………..</t>
  </si>
  <si>
    <t>817200 Receivable for Forged, or Incorrect Payment of all</t>
  </si>
  <si>
    <t xml:space="preserve">     U. S. Government checks..........................................................................</t>
  </si>
  <si>
    <t>817400 Deposits in Transit to the Treasury Account ………………………….</t>
  </si>
  <si>
    <t>r</t>
  </si>
  <si>
    <t>817900 E-Commerce Collections……………………………………………………………………..</t>
  </si>
  <si>
    <t>818200 Undistributed Disbusing Transactions (SOT, FMS-224 Revised)……………………</t>
  </si>
  <si>
    <t xml:space="preserve">        Total miscellaneous asset accounts...................................................................</t>
  </si>
  <si>
    <t xml:space="preserve">          Total asset accounts......................................................................................</t>
  </si>
  <si>
    <t>EXCESS OF LIABILITIES</t>
  </si>
  <si>
    <t>Budget and off-budget financing:</t>
  </si>
  <si>
    <t>831000 Accumulated Excess of Liabilities………………………………………………………….</t>
  </si>
  <si>
    <t>850100 Net Receipts……………………………………………………………………………….</t>
  </si>
  <si>
    <t>860100 Net Outlays………………………………………………………………………………………………..</t>
  </si>
  <si>
    <t xml:space="preserve">        Total budget and off-budget financing.................................................................</t>
  </si>
  <si>
    <t>Transactions not applied to current year's surplus or deficit:</t>
  </si>
  <si>
    <t>870100 Seigniorage…………………………………………………………………………………………..</t>
  </si>
  <si>
    <t>870500 Net Gain/Loss on IMF Loan Valuation Adjustment………………………………</t>
  </si>
  <si>
    <t>870800 Special Reclass and Write-Off of Aged Budget Clearing Accounts……………….</t>
  </si>
  <si>
    <t>870900 Premium/Discount on Early Buyback of U.S. Treasury Securities…………………..</t>
  </si>
  <si>
    <t xml:space="preserve">        Total transactions not applied to current year's surplus</t>
  </si>
  <si>
    <t xml:space="preserve">        of deficit.............................................................................................................</t>
  </si>
  <si>
    <t xml:space="preserve">          Total excess of liabilities (+) or assets (-).......................................................</t>
  </si>
  <si>
    <t xml:space="preserve">            Total assets and excess of liabilities.............................................................</t>
  </si>
  <si>
    <t>LIABILITY ACCOUNTS</t>
  </si>
  <si>
    <t>Borrowing from the public:</t>
  </si>
  <si>
    <t xml:space="preserve"> Treasury securities, issued under general Financing authorities:</t>
  </si>
  <si>
    <t>820100 Debt Held by the Public ………………………………………………….</t>
  </si>
  <si>
    <t>820300 Intragovernmental Holdings ……………………………………………….</t>
  </si>
  <si>
    <t xml:space="preserve">        Total Treasury securities outstanding................................................................</t>
  </si>
  <si>
    <t xml:space="preserve"> Plus Premium on Treasury Securities:</t>
  </si>
  <si>
    <t xml:space="preserve">   </t>
  </si>
  <si>
    <t>820500 Deferred Interest (Premium) on Public Debt Subscriptions, U.S.</t>
  </si>
  <si>
    <t xml:space="preserve">     Treasury securities.....................................................................................................</t>
  </si>
  <si>
    <t xml:space="preserve"> Less:</t>
  </si>
  <si>
    <t xml:space="preserve"> Discount on Treasury Securities:</t>
  </si>
  <si>
    <t>820600 Deferred Interest (Discount) on U.S. Treasury Securities…………………………….</t>
  </si>
  <si>
    <t xml:space="preserve">            Total Treasury securities net of premium and discount..............................</t>
  </si>
  <si>
    <t xml:space="preserve">  Agency securities, issued under special financing authorities</t>
  </si>
  <si>
    <t>821000 Principal of Outstanding Agency Securities………………………………………………………………………</t>
  </si>
  <si>
    <t xml:space="preserve">        Total Federal securities.......................................................................................</t>
  </si>
  <si>
    <t>Deduct:</t>
  </si>
  <si>
    <t>Federal securities held as investments of government accounts</t>
  </si>
  <si>
    <t>821500 Investment in Certain Deposit Funds……………………………………..</t>
  </si>
  <si>
    <t>821600 Investment of Government Accounts in Public Debt Securities………………………………</t>
  </si>
  <si>
    <t>821700 Investment of Government Accounts in Agency Securities………………………….</t>
  </si>
  <si>
    <t xml:space="preserve">        Total Federal securities held as investments of government </t>
  </si>
  <si>
    <t xml:space="preserve">        accounts...........................................................................................................</t>
  </si>
  <si>
    <t>Less</t>
  </si>
  <si>
    <t xml:space="preserve"> Discount on Federal Securities:</t>
  </si>
  <si>
    <t>821800 Discount on Federal Securities Held as Investments</t>
  </si>
  <si>
    <t xml:space="preserve">     in Government Accounts.............................................................................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</si>
  <si>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</si>
  <si>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discount........................................................................................</t>
  </si>
  <si>
    <t xml:space="preserve">          Total borrowing from the public........................................................................</t>
  </si>
  <si>
    <t>Accrued interest payable to the public:</t>
  </si>
  <si>
    <t>822500 Accrued Interest Payable on Exchange of Deferred Public</t>
  </si>
  <si>
    <t xml:space="preserve">     Debt Subscriptions, United States Treasury Securities ...........................................</t>
  </si>
  <si>
    <t>Allocations of special drawing rights:</t>
  </si>
  <si>
    <t>823000 Allocation of Special Drawing Rights…………………………………………………………</t>
  </si>
  <si>
    <t>Deposit funds:</t>
  </si>
  <si>
    <t xml:space="preserve">    823700 Deposit Funds ……………………………………………………………………</t>
  </si>
  <si>
    <t>Miscellaneous liability accounts:</t>
  </si>
  <si>
    <t>824400 Disbursing Officers Checks Outstanding - Unfunded Accounts</t>
  </si>
  <si>
    <t xml:space="preserve">     of Four-Digit Symbols....................................................................................................</t>
  </si>
  <si>
    <t>824600 Transit Accounts - Adjustment of U.S. Treasury Check Payments</t>
  </si>
  <si>
    <t xml:space="preserve">     with Federal Reserve Banks…………………………………….....................................................</t>
  </si>
  <si>
    <t>825000 Transit Accounts - U.S. Treasury Check Discrepancies…………………………………………….</t>
  </si>
  <si>
    <t>825300 Postal Money Orders Outstanding - Actual…………………………………………………………….</t>
  </si>
  <si>
    <t>825700 Unamortized Premium (Discount) on Public Debt Securities……………………………………….</t>
  </si>
  <si>
    <t>827700 Check Claims (Suspense)……………………………………………………………………………..</t>
  </si>
  <si>
    <t>827800 Tennessee Valley Authority Alternative Financing Transactions……………………..</t>
  </si>
  <si>
    <t>828100 Transit Account - Statement of Accountability</t>
  </si>
  <si>
    <t xml:space="preserve">                 (Department of Defense - Air Force)..........................................................</t>
  </si>
  <si>
    <t>828200 Transit Account - Statement of Accountability</t>
  </si>
  <si>
    <t xml:space="preserve">  </t>
  </si>
  <si>
    <t xml:space="preserve">                 (Department of Defense - Army)…………………….............................................................</t>
  </si>
  <si>
    <t>828300 Transit Account - Discrepancies in U.S. Disbusring</t>
  </si>
  <si>
    <t xml:space="preserve">     Officers' Accounts.........................................................................................................</t>
  </si>
  <si>
    <t>828500 Transit Account - Payment by One Disbursing Officer for Account</t>
  </si>
  <si>
    <t xml:space="preserve">     of Another Disbursing Officer, Division of Disbursement and</t>
  </si>
  <si>
    <t xml:space="preserve">     U.S. Disbursing Officers - Not Yet Classified......................................................................</t>
  </si>
  <si>
    <t>828600 Capital Transfer Account……………………………………………………………………………..</t>
  </si>
  <si>
    <t xml:space="preserve">        Total miscellaneous liability accounts...............................................................</t>
  </si>
  <si>
    <t xml:space="preserve">            Total liability accounts....................................................................................</t>
  </si>
  <si>
    <t>1/ Major sources of information used to determine Treasury's operating cash include Federal Reserve Banks, the Treasury Regional Finance Centers,</t>
  </si>
  <si>
    <t xml:space="preserve">the Internal Revenue Service Centers, the Bureau of Public Debt and various electronic systems.  Deposits are reflected as received and </t>
  </si>
  <si>
    <t>withdrawals are reflected as processed.</t>
  </si>
  <si>
    <t>2/ The difference between Gold and Gold Certificates represents 100,000 fine troy ounces of unmonetized gold held by the U.S. Mint as assurance that</t>
  </si>
  <si>
    <t>Gold Certificates are fully backed by Reserve Gold.</t>
  </si>
  <si>
    <t>3/ Rounding differences are due to system application errors</t>
  </si>
  <si>
    <r>
      <rPr>
        <b/>
        <sz val="8"/>
        <color indexed="10"/>
        <rFont val="Arial"/>
        <family val="2"/>
      </rPr>
      <t>r</t>
    </r>
    <r>
      <rPr>
        <sz val="8"/>
        <rFont val="Arial"/>
        <family val="2"/>
      </rPr>
      <t xml:space="preserve">  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</si>
</sst>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ourier New"/>
      <family val="3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76">
    <xf numFmtId="0" fontId="0" fillId="0" borderId="0" xfId="0"/>
    <xf numFmtId="0" fontId="2" fillId="0" borderId="0" xfId="2"/>
    <xf numFmtId="2" fontId="4" fillId="0" borderId="0" xfId="2" applyNumberFormat="1" applyFont="1" applyProtection="1">
      <protection locked="0"/>
    </xf>
    <xf numFmtId="2" fontId="5" fillId="0" borderId="0" xfId="2" applyNumberFormat="1" applyFont="1"/>
    <xf numFmtId="2" fontId="5" fillId="0" borderId="0" xfId="2" applyNumberFormat="1" applyFont="1" applyProtection="1">
      <protection locked="0"/>
    </xf>
    <xf numFmtId="2" fontId="4" fillId="0" borderId="0" xfId="2" applyNumberFormat="1" applyFont="1"/>
    <xf numFmtId="4" fontId="5" fillId="0" borderId="6" xfId="2" applyNumberFormat="1" applyFont="1" applyBorder="1"/>
    <xf numFmtId="4" fontId="5" fillId="0" borderId="6" xfId="2" applyNumberFormat="1" applyFont="1" applyBorder="1" applyProtection="1">
      <protection locked="0"/>
    </xf>
    <xf numFmtId="2" fontId="7" fillId="0" borderId="0" xfId="2" applyNumberFormat="1" applyFont="1" applyProtection="1">
      <protection locked="0"/>
    </xf>
    <xf numFmtId="4" fontId="8" fillId="0" borderId="4" xfId="2" applyNumberFormat="1" applyFont="1" applyBorder="1"/>
    <xf numFmtId="4" fontId="9" fillId="0" borderId="4" xfId="2" applyNumberFormat="1" applyFont="1" applyBorder="1"/>
    <xf numFmtId="4" fontId="5" fillId="0" borderId="7" xfId="2" applyNumberFormat="1" applyFont="1" applyBorder="1" applyProtection="1">
      <protection locked="0"/>
    </xf>
    <xf numFmtId="4" fontId="5" fillId="0" borderId="4" xfId="2" applyNumberFormat="1" applyFont="1" applyBorder="1" applyProtection="1">
      <protection locked="0"/>
    </xf>
    <xf numFmtId="4" fontId="9" fillId="0" borderId="6" xfId="2" applyNumberFormat="1" applyFont="1" applyBorder="1" applyProtection="1">
      <protection locked="0"/>
    </xf>
    <xf numFmtId="4" fontId="9" fillId="0" borderId="8" xfId="2" applyNumberFormat="1" applyFont="1" applyBorder="1" applyProtection="1">
      <protection locked="0"/>
    </xf>
    <xf numFmtId="4" fontId="8" fillId="0" borderId="6" xfId="2" applyNumberFormat="1" applyFont="1" applyBorder="1" applyProtection="1">
      <protection locked="0"/>
    </xf>
    <xf numFmtId="4" fontId="8" fillId="0" borderId="4" xfId="2" applyNumberFormat="1" applyFont="1" applyBorder="1" applyProtection="1">
      <protection locked="0"/>
    </xf>
    <xf numFmtId="4" fontId="8" fillId="0" borderId="8" xfId="2" applyNumberFormat="1" applyFont="1" applyBorder="1" applyProtection="1">
      <protection locked="0"/>
    </xf>
    <xf numFmtId="4" fontId="5" fillId="0" borderId="6" xfId="3" applyNumberFormat="1" applyFont="1" applyBorder="1" applyProtection="1">
      <protection locked="0"/>
    </xf>
    <xf numFmtId="4" fontId="8" fillId="0" borderId="12" xfId="3" applyNumberFormat="1" applyFont="1" applyBorder="1" applyProtection="1">
      <protection locked="0"/>
    </xf>
    <xf numFmtId="4" fontId="9" fillId="0" borderId="12" xfId="3" applyNumberFormat="1" applyFont="1" applyBorder="1" applyProtection="1">
      <protection locked="0"/>
    </xf>
    <xf numFmtId="4" fontId="5" fillId="0" borderId="8" xfId="3" applyNumberFormat="1" applyFont="1" applyBorder="1" applyProtection="1">
      <protection locked="0"/>
    </xf>
    <xf numFmtId="4" fontId="5" fillId="0" borderId="6" xfId="3" applyNumberFormat="1" applyFont="1" applyBorder="1"/>
    <xf numFmtId="4" fontId="5" fillId="0" borderId="4" xfId="3" applyNumberFormat="1" applyFont="1" applyBorder="1"/>
    <xf numFmtId="4" fontId="5" fillId="0" borderId="4" xfId="3" applyNumberFormat="1" applyFont="1" applyBorder="1" applyProtection="1">
      <protection locked="0"/>
    </xf>
    <xf numFmtId="4" fontId="7" fillId="0" borderId="6" xfId="3" applyNumberFormat="1" applyFont="1" applyBorder="1"/>
    <xf numFmtId="4" fontId="7" fillId="0" borderId="4" xfId="3" applyNumberFormat="1" applyFont="1" applyBorder="1" applyProtection="1">
      <protection locked="0"/>
    </xf>
    <xf numFmtId="4" fontId="7" fillId="0" borderId="12" xfId="3" applyNumberFormat="1" applyFont="1" applyBorder="1" applyProtection="1">
      <protection locked="0"/>
    </xf>
    <xf numFmtId="4" fontId="2" fillId="0" borderId="9" xfId="3" applyNumberFormat="1" applyFont="1" applyBorder="1"/>
    <xf numFmtId="4" fontId="9" fillId="0" borderId="6" xfId="3" applyNumberFormat="1" applyFont="1" applyBorder="1"/>
    <xf numFmtId="4" fontId="5" fillId="0" borderId="9" xfId="3" applyNumberFormat="1" applyFont="1" applyBorder="1"/>
    <xf numFmtId="4" fontId="5" fillId="0" borderId="10" xfId="3" applyNumberFormat="1" applyFont="1" applyBorder="1" applyProtection="1">
      <protection locked="0"/>
    </xf>
    <xf numFmtId="4" fontId="5" fillId="0" borderId="13" xfId="3" applyNumberFormat="1" applyFont="1" applyBorder="1" applyProtection="1">
      <protection locked="0"/>
    </xf>
    <xf numFmtId="4" fontId="9" fillId="0" borderId="4" xfId="3" applyNumberFormat="1" applyFont="1" applyBorder="1"/>
    <xf numFmtId="2" fontId="5" fillId="0" borderId="0" xfId="2" applyNumberFormat="1" applyFont="1" applyAlignment="1">
      <alignment horizontal="left" indent="1"/>
    </xf>
    <xf numFmtId="2" fontId="5" fillId="0" borderId="0" xfId="2" applyNumberFormat="1" applyFont="1" applyAlignment="1" applyProtection="1">
      <alignment horizontal="left" indent="1"/>
      <protection locked="0"/>
    </xf>
    <xf numFmtId="4" fontId="2" fillId="0" borderId="7" xfId="2" applyNumberFormat="1" applyBorder="1"/>
    <xf numFmtId="2" fontId="5" fillId="0" borderId="0" xfId="2" applyNumberFormat="1" applyFont="1" applyAlignment="1" applyProtection="1">
      <alignment horizontal="left" indent="3"/>
      <protection locked="0"/>
    </xf>
    <xf numFmtId="2" fontId="5" fillId="0" borderId="0" xfId="2" applyNumberFormat="1" applyFont="1" applyAlignment="1">
      <alignment horizontal="left" indent="3"/>
    </xf>
    <xf numFmtId="2" fontId="5" fillId="0" borderId="0" xfId="2" applyNumberFormat="1" applyFont="1" applyFill="1" applyAlignment="1" applyProtection="1">
      <alignment horizontal="left" indent="1"/>
      <protection locked="0"/>
    </xf>
    <xf numFmtId="2" fontId="5" fillId="0" borderId="0" xfId="2" applyNumberFormat="1" applyFont="1" applyFill="1" applyProtection="1">
      <protection locked="0"/>
    </xf>
    <xf numFmtId="4" fontId="5" fillId="0" borderId="0" xfId="1" applyNumberFormat="1" applyFont="1"/>
    <xf numFmtId="4" fontId="6" fillId="0" borderId="0" xfId="1" applyNumberFormat="1" applyFont="1" applyProtection="1">
      <protection locked="0"/>
    </xf>
    <xf numFmtId="4" fontId="5" fillId="0" borderId="0" xfId="1" applyNumberFormat="1" applyFont="1" applyProtection="1">
      <protection locked="0"/>
    </xf>
    <xf numFmtId="4" fontId="4" fillId="0" borderId="0" xfId="1" applyNumberFormat="1" applyFont="1" applyProtection="1">
      <protection locked="0"/>
    </xf>
    <xf numFmtId="4" fontId="4" fillId="0" borderId="0" xfId="1" quotePrefix="1" applyNumberFormat="1" applyFont="1"/>
    <xf numFmtId="4" fontId="5" fillId="0" borderId="0" xfId="1" quotePrefix="1" applyNumberFormat="1" applyFont="1" applyProtection="1">
      <protection locked="0"/>
    </xf>
    <xf numFmtId="4" fontId="5" fillId="0" borderId="1" xfId="1" applyNumberFormat="1" applyFont="1" applyBorder="1" applyProtection="1">
      <protection locked="0"/>
    </xf>
    <xf numFmtId="4" fontId="5" fillId="0" borderId="1" xfId="1" applyNumberFormat="1" applyFont="1" applyBorder="1"/>
    <xf numFmtId="4" fontId="5" fillId="0" borderId="2" xfId="1" quotePrefix="1" applyNumberFormat="1" applyFont="1" applyBorder="1"/>
    <xf numFmtId="4" fontId="5" fillId="0" borderId="3" xfId="1" applyNumberFormat="1" applyFont="1" applyBorder="1"/>
    <xf numFmtId="4" fontId="5" fillId="0" borderId="1" xfId="1" quotePrefix="1" applyNumberFormat="1" applyFont="1" applyBorder="1"/>
    <xf numFmtId="4" fontId="2" fillId="0" borderId="1" xfId="1" applyNumberFormat="1" applyFont="1" applyBorder="1"/>
    <xf numFmtId="4" fontId="5" fillId="0" borderId="7" xfId="1" quotePrefix="1" applyNumberFormat="1" applyFont="1" applyBorder="1"/>
    <xf numFmtId="4" fontId="5" fillId="0" borderId="3" xfId="1" applyNumberFormat="1" applyFont="1" applyBorder="1" applyProtection="1">
      <protection locked="0"/>
    </xf>
    <xf numFmtId="4" fontId="5" fillId="0" borderId="8" xfId="1" applyNumberFormat="1" applyFont="1" applyBorder="1"/>
    <xf numFmtId="4" fontId="5" fillId="0" borderId="6" xfId="1" applyNumberFormat="1" applyFont="1" applyBorder="1" applyProtection="1">
      <protection locked="0"/>
    </xf>
    <xf numFmtId="4" fontId="2" fillId="0" borderId="6" xfId="1" applyNumberFormat="1" applyFont="1" applyBorder="1"/>
    <xf numFmtId="4" fontId="5" fillId="0" borderId="4" xfId="1" quotePrefix="1" applyNumberFormat="1" applyFont="1" applyBorder="1"/>
    <xf numFmtId="4" fontId="5" fillId="0" borderId="6" xfId="1" quotePrefix="1" applyNumberFormat="1" applyFont="1" applyBorder="1"/>
    <xf numFmtId="4" fontId="5" fillId="0" borderId="11" xfId="1" applyNumberFormat="1" applyFont="1" applyBorder="1"/>
    <xf numFmtId="4" fontId="2" fillId="0" borderId="2" xfId="1" applyNumberFormat="1" applyFont="1" applyBorder="1"/>
    <xf numFmtId="4" fontId="5" fillId="0" borderId="2" xfId="1" applyNumberFormat="1" applyFont="1" applyBorder="1"/>
    <xf numFmtId="4" fontId="5" fillId="0" borderId="6" xfId="1" applyNumberFormat="1" applyFont="1" applyBorder="1"/>
    <xf numFmtId="4" fontId="5" fillId="0" borderId="13" xfId="1" applyNumberFormat="1" applyFont="1" applyBorder="1"/>
    <xf numFmtId="4" fontId="2" fillId="0" borderId="0" xfId="1" applyNumberFormat="1" applyFont="1"/>
    <xf numFmtId="4" fontId="0" fillId="0" borderId="0" xfId="1" applyNumberFormat="1" applyFont="1"/>
    <xf numFmtId="4" fontId="5" fillId="0" borderId="0" xfId="1" applyNumberFormat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4" fontId="4" fillId="0" borderId="0" xfId="1" quotePrefix="1" applyNumberFormat="1" applyFont="1" applyBorder="1"/>
    <xf numFmtId="4" fontId="5" fillId="0" borderId="0" xfId="1" quotePrefix="1" applyNumberFormat="1" applyFont="1" applyBorder="1" applyProtection="1">
      <protection locked="0"/>
    </xf>
    <xf numFmtId="4" fontId="5" fillId="0" borderId="4" xfId="1" applyNumberFormat="1" applyFont="1" applyBorder="1"/>
    <xf numFmtId="4" fontId="5" fillId="0" borderId="7" xfId="1" applyNumberFormat="1" applyFont="1" applyBorder="1"/>
    <xf numFmtId="4" fontId="5" fillId="0" borderId="5" xfId="1" applyNumberFormat="1" applyFont="1" applyBorder="1"/>
    <xf numFmtId="4" fontId="5" fillId="0" borderId="0" xfId="1" applyNumberFormat="1" applyFont="1" applyBorder="1"/>
    <xf numFmtId="4" fontId="5" fillId="0" borderId="14" xfId="1" applyNumberFormat="1" applyFont="1" applyBorder="1"/>
  </cellXfs>
  <cellStyles count="6">
    <cellStyle name="Comma" xfId="1" builtinId="3"/>
    <cellStyle name="Comma 2" xfId="3"/>
    <cellStyle name="Normal" xfId="0" builtinId="0"/>
    <cellStyle name="Normal 2" xfId="4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workbookViewId="0">
      <selection activeCell="B147" sqref="B147"/>
    </sheetView>
  </sheetViews>
  <sheetFormatPr defaultRowHeight="15" x14ac:dyDescent="0.25"/>
  <cols>
    <col min="1" max="1" width="54.7109375" customWidth="1"/>
    <col min="2" max="3" width="29.7109375" style="66" customWidth="1"/>
    <col min="4" max="4" width="2.28515625" customWidth="1"/>
    <col min="5" max="5" width="25.7109375" style="66" customWidth="1"/>
  </cols>
  <sheetData>
    <row r="1" spans="1:6" x14ac:dyDescent="0.25">
      <c r="A1" s="2" t="s">
        <v>0</v>
      </c>
      <c r="B1" s="41"/>
      <c r="C1" s="41"/>
      <c r="D1" s="4"/>
      <c r="E1" s="43"/>
      <c r="F1" s="1"/>
    </row>
    <row r="2" spans="1:6" x14ac:dyDescent="0.25">
      <c r="A2" s="5" t="s">
        <v>1</v>
      </c>
      <c r="B2" s="42"/>
      <c r="C2" s="42"/>
      <c r="D2" s="4"/>
      <c r="E2" s="43"/>
      <c r="F2" s="1"/>
    </row>
    <row r="3" spans="1:6" x14ac:dyDescent="0.25">
      <c r="A3" s="4" t="s">
        <v>2</v>
      </c>
      <c r="B3" s="43" t="s">
        <v>3</v>
      </c>
      <c r="C3" s="43" t="s">
        <v>3</v>
      </c>
      <c r="D3" s="4"/>
      <c r="E3" s="43" t="s">
        <v>3</v>
      </c>
      <c r="F3" s="1" t="s">
        <v>4</v>
      </c>
    </row>
    <row r="4" spans="1:6" x14ac:dyDescent="0.25">
      <c r="A4" s="4"/>
      <c r="B4" s="43"/>
      <c r="C4" s="67"/>
      <c r="D4" s="4"/>
      <c r="E4" s="43"/>
      <c r="F4" s="1"/>
    </row>
    <row r="5" spans="1:6" x14ac:dyDescent="0.25">
      <c r="A5" s="4"/>
      <c r="B5" s="44" t="s">
        <v>5</v>
      </c>
      <c r="C5" s="68" t="s">
        <v>5</v>
      </c>
      <c r="D5" s="4"/>
      <c r="E5" s="43"/>
      <c r="F5" s="1"/>
    </row>
    <row r="6" spans="1:6" x14ac:dyDescent="0.25">
      <c r="A6" s="2" t="s">
        <v>6</v>
      </c>
      <c r="B6" s="45" t="s">
        <v>7</v>
      </c>
      <c r="C6" s="69" t="s">
        <v>8</v>
      </c>
      <c r="D6" s="4"/>
      <c r="E6" s="44" t="s">
        <v>9</v>
      </c>
      <c r="F6" s="1"/>
    </row>
    <row r="7" spans="1:6" x14ac:dyDescent="0.25">
      <c r="A7" s="4"/>
      <c r="B7" s="43"/>
      <c r="C7" s="67"/>
      <c r="D7" s="4"/>
      <c r="E7" s="43"/>
      <c r="F7" s="1"/>
    </row>
    <row r="8" spans="1:6" x14ac:dyDescent="0.25">
      <c r="A8" s="4" t="s">
        <v>10</v>
      </c>
      <c r="B8" s="46" t="s">
        <v>11</v>
      </c>
      <c r="C8" s="70" t="s">
        <v>12</v>
      </c>
      <c r="D8" s="4"/>
      <c r="E8" s="43" t="s">
        <v>13</v>
      </c>
      <c r="F8" s="1" t="s">
        <v>4</v>
      </c>
    </row>
    <row r="9" spans="1:6" x14ac:dyDescent="0.25">
      <c r="A9" s="2" t="s">
        <v>14</v>
      </c>
      <c r="B9" s="47"/>
      <c r="C9" s="56"/>
      <c r="D9" s="4"/>
      <c r="E9" s="47"/>
      <c r="F9" s="1"/>
    </row>
    <row r="10" spans="1:6" x14ac:dyDescent="0.25">
      <c r="A10" s="4" t="s">
        <v>15</v>
      </c>
      <c r="B10" s="47"/>
      <c r="C10" s="56"/>
      <c r="D10" s="4"/>
      <c r="E10" s="47"/>
      <c r="F10" s="1"/>
    </row>
    <row r="11" spans="1:6" x14ac:dyDescent="0.25">
      <c r="A11" s="3" t="s">
        <v>16</v>
      </c>
      <c r="B11" s="48"/>
      <c r="C11" s="63"/>
      <c r="D11" s="3"/>
      <c r="E11" s="48"/>
      <c r="F11" s="1"/>
    </row>
    <row r="12" spans="1:6" x14ac:dyDescent="0.25">
      <c r="A12" s="39" t="s">
        <v>17</v>
      </c>
      <c r="B12" s="49">
        <v>198716087771.23999</v>
      </c>
      <c r="C12" s="49">
        <v>158301653168.14999</v>
      </c>
      <c r="D12" s="36"/>
      <c r="E12" s="49">
        <v>40414434603.059998</v>
      </c>
      <c r="F12" s="1"/>
    </row>
    <row r="13" spans="1:6" thickBot="1" x14ac:dyDescent="0.35">
      <c r="A13" s="4" t="s">
        <v>18</v>
      </c>
      <c r="B13" s="50">
        <f>SUM(B7:B12)</f>
        <v>198716087771.23999</v>
      </c>
      <c r="C13" s="50">
        <f>SUM(C7:C12)</f>
        <v>158301653168.14999</v>
      </c>
      <c r="D13" s="12"/>
      <c r="E13" s="50">
        <f>SUM(E7:E12)</f>
        <v>40414434603.059998</v>
      </c>
      <c r="F13" s="1"/>
    </row>
    <row r="14" spans="1:6" ht="15.75" thickTop="1" x14ac:dyDescent="0.25">
      <c r="A14" s="4"/>
      <c r="B14" s="47"/>
      <c r="C14" s="47"/>
      <c r="D14" s="7"/>
      <c r="E14" s="47"/>
      <c r="F14" s="1"/>
    </row>
    <row r="15" spans="1:6" x14ac:dyDescent="0.25">
      <c r="A15" s="4" t="s">
        <v>19</v>
      </c>
      <c r="B15" s="47"/>
      <c r="C15" s="47"/>
      <c r="D15" s="7"/>
      <c r="E15" s="48"/>
      <c r="F15" s="1"/>
    </row>
    <row r="16" spans="1:6" x14ac:dyDescent="0.25">
      <c r="A16" s="35" t="s">
        <v>20</v>
      </c>
      <c r="B16" s="51">
        <v>50331726520.769997</v>
      </c>
      <c r="C16" s="51">
        <v>53148236593.300003</v>
      </c>
      <c r="D16" s="7"/>
      <c r="E16" s="51">
        <v>-2816510072.5300064</v>
      </c>
      <c r="F16" s="1"/>
    </row>
    <row r="17" spans="1:5" x14ac:dyDescent="0.25">
      <c r="A17" s="35" t="s">
        <v>21</v>
      </c>
      <c r="B17" s="49">
        <v>-5200000000</v>
      </c>
      <c r="C17" s="49">
        <v>-5200000000</v>
      </c>
      <c r="D17" s="11"/>
      <c r="E17" s="49">
        <v>0</v>
      </c>
    </row>
    <row r="18" spans="1:5" thickBot="1" x14ac:dyDescent="0.35">
      <c r="A18" s="4" t="s">
        <v>18</v>
      </c>
      <c r="B18" s="50">
        <f>SUM(B16:B17)</f>
        <v>45131726520.769997</v>
      </c>
      <c r="C18" s="50">
        <f>SUM(C16:C17)</f>
        <v>47948236593.300003</v>
      </c>
      <c r="D18" s="12"/>
      <c r="E18" s="50">
        <f>SUM(+B18-C18)</f>
        <v>-2816510072.5300064</v>
      </c>
    </row>
    <row r="19" spans="1:5" ht="15.75" thickTop="1" x14ac:dyDescent="0.25">
      <c r="A19" s="4"/>
      <c r="B19" s="47"/>
      <c r="C19" s="47"/>
      <c r="D19" s="7"/>
      <c r="E19" s="48"/>
    </row>
    <row r="20" spans="1:5" x14ac:dyDescent="0.25">
      <c r="A20" s="4" t="s">
        <v>22</v>
      </c>
      <c r="B20" s="47"/>
      <c r="C20" s="47"/>
      <c r="D20" s="7"/>
      <c r="E20" s="48"/>
    </row>
    <row r="21" spans="1:5" x14ac:dyDescent="0.25">
      <c r="A21" s="4" t="s">
        <v>23</v>
      </c>
      <c r="B21" s="47"/>
      <c r="C21" s="47"/>
      <c r="D21" s="7"/>
      <c r="E21" s="48"/>
    </row>
    <row r="22" spans="1:5" x14ac:dyDescent="0.25">
      <c r="A22" s="35" t="s">
        <v>24</v>
      </c>
      <c r="B22" s="52"/>
      <c r="C22" s="52"/>
      <c r="D22" s="7"/>
      <c r="E22" s="48"/>
    </row>
    <row r="23" spans="1:5" x14ac:dyDescent="0.25">
      <c r="A23" s="37" t="s">
        <v>25</v>
      </c>
      <c r="B23" s="51">
        <v>54423797600.110001</v>
      </c>
      <c r="C23" s="51">
        <v>54423800891.089996</v>
      </c>
      <c r="D23" s="13"/>
      <c r="E23" s="51">
        <v>-3290.9799957275391</v>
      </c>
    </row>
    <row r="24" spans="1:5" x14ac:dyDescent="0.25">
      <c r="A24" s="35" t="s">
        <v>26</v>
      </c>
      <c r="B24" s="51">
        <v>4704903873.9099998</v>
      </c>
      <c r="C24" s="51">
        <v>8384989907.5799999</v>
      </c>
      <c r="D24" s="7"/>
      <c r="E24" s="51">
        <v>-3680086033.6700001</v>
      </c>
    </row>
    <row r="25" spans="1:5" x14ac:dyDescent="0.25">
      <c r="A25" s="35" t="s">
        <v>27</v>
      </c>
      <c r="B25" s="51">
        <v>-49715005381.230003</v>
      </c>
      <c r="C25" s="51">
        <v>-49657806354.230003</v>
      </c>
      <c r="D25" s="13"/>
      <c r="E25" s="51">
        <v>-57199027</v>
      </c>
    </row>
    <row r="26" spans="1:5" x14ac:dyDescent="0.25">
      <c r="A26" s="35" t="s">
        <v>28</v>
      </c>
      <c r="B26" s="51"/>
      <c r="C26" s="51"/>
      <c r="D26" s="7"/>
      <c r="E26" s="51"/>
    </row>
    <row r="27" spans="1:5" x14ac:dyDescent="0.25">
      <c r="A27" s="37" t="s">
        <v>29</v>
      </c>
      <c r="B27" s="51">
        <v>93180961.680000007</v>
      </c>
      <c r="C27" s="51">
        <v>1798348678.46</v>
      </c>
      <c r="D27" s="13"/>
      <c r="E27" s="51">
        <v>-1705167716.78</v>
      </c>
    </row>
    <row r="28" spans="1:5" x14ac:dyDescent="0.25">
      <c r="A28" s="35" t="s">
        <v>30</v>
      </c>
      <c r="B28" s="53">
        <v>-166676859.68000001</v>
      </c>
      <c r="C28" s="53">
        <v>-160673031.12</v>
      </c>
      <c r="D28" s="7"/>
      <c r="E28" s="49">
        <v>-6003828.5600000024</v>
      </c>
    </row>
    <row r="29" spans="1:5" thickBot="1" x14ac:dyDescent="0.35">
      <c r="A29" s="4" t="s">
        <v>18</v>
      </c>
      <c r="B29" s="50">
        <f>SUM(B23:B28)</f>
        <v>9340200194.7900009</v>
      </c>
      <c r="C29" s="50">
        <f>SUM(C23:C28)</f>
        <v>14788660091.779993</v>
      </c>
      <c r="D29" s="14" t="s">
        <v>4</v>
      </c>
      <c r="E29" s="50">
        <f>SUM(+B29-C29)</f>
        <v>-5448459896.9899921</v>
      </c>
    </row>
    <row r="30" spans="1:5" ht="15.75" thickTop="1" x14ac:dyDescent="0.25">
      <c r="A30" s="4"/>
      <c r="B30" s="48"/>
      <c r="C30" s="48"/>
      <c r="D30" s="7"/>
      <c r="E30" s="48"/>
    </row>
    <row r="31" spans="1:5" x14ac:dyDescent="0.25">
      <c r="A31" s="4" t="s">
        <v>31</v>
      </c>
      <c r="B31" s="48"/>
      <c r="C31" s="48"/>
      <c r="D31" s="7"/>
      <c r="E31" s="48"/>
    </row>
    <row r="32" spans="1:5" ht="15.75" thickBot="1" x14ac:dyDescent="0.3">
      <c r="A32" s="35" t="s">
        <v>32</v>
      </c>
      <c r="B32" s="54">
        <v>11168756010.139999</v>
      </c>
      <c r="C32" s="54">
        <v>14211677417.889999</v>
      </c>
      <c r="D32" s="12"/>
      <c r="E32" s="50">
        <v>-3042921407.75</v>
      </c>
    </row>
    <row r="33" spans="1:5" ht="15.75" thickTop="1" x14ac:dyDescent="0.25">
      <c r="A33" s="4"/>
      <c r="B33" s="47"/>
      <c r="C33" s="47"/>
      <c r="D33" s="7"/>
      <c r="E33" s="48"/>
    </row>
    <row r="34" spans="1:5" x14ac:dyDescent="0.25">
      <c r="A34" s="4" t="s">
        <v>33</v>
      </c>
      <c r="B34" s="47"/>
      <c r="C34" s="47"/>
      <c r="D34" s="7"/>
      <c r="E34" s="48"/>
    </row>
    <row r="35" spans="1:5" x14ac:dyDescent="0.25">
      <c r="A35" s="35" t="s">
        <v>34</v>
      </c>
      <c r="B35" s="51">
        <v>79890</v>
      </c>
      <c r="C35" s="51">
        <v>79890</v>
      </c>
      <c r="D35" s="7" t="s">
        <v>4</v>
      </c>
      <c r="E35" s="51">
        <v>0</v>
      </c>
    </row>
    <row r="36" spans="1:5" x14ac:dyDescent="0.25">
      <c r="A36" s="35" t="s">
        <v>35</v>
      </c>
      <c r="B36" s="51">
        <v>85125177.829999998</v>
      </c>
      <c r="C36" s="51">
        <v>154716382.81999999</v>
      </c>
      <c r="D36" s="7"/>
      <c r="E36" s="51">
        <v>-69591204.989999995</v>
      </c>
    </row>
    <row r="37" spans="1:5" x14ac:dyDescent="0.25">
      <c r="A37" s="34" t="s">
        <v>36</v>
      </c>
      <c r="B37" s="51"/>
      <c r="C37" s="51"/>
      <c r="D37" s="6"/>
      <c r="E37" s="51"/>
    </row>
    <row r="38" spans="1:5" x14ac:dyDescent="0.25">
      <c r="A38" s="38" t="s">
        <v>37</v>
      </c>
      <c r="B38" s="51">
        <v>44335808.009999998</v>
      </c>
      <c r="C38" s="51">
        <v>39039669.009999998</v>
      </c>
      <c r="D38" s="6"/>
      <c r="E38" s="51">
        <v>5296139</v>
      </c>
    </row>
    <row r="39" spans="1:5" x14ac:dyDescent="0.25">
      <c r="A39" s="35" t="s">
        <v>38</v>
      </c>
      <c r="B39" s="51">
        <v>1482013629.1500001</v>
      </c>
      <c r="C39" s="51">
        <v>1846386587.72</v>
      </c>
      <c r="D39" s="7"/>
      <c r="E39" s="51">
        <v>-364372958.56999993</v>
      </c>
    </row>
    <row r="40" spans="1:5" x14ac:dyDescent="0.25">
      <c r="A40" s="35" t="s">
        <v>39</v>
      </c>
      <c r="B40" s="51">
        <v>49455.23</v>
      </c>
      <c r="C40" s="51">
        <v>62832.49</v>
      </c>
      <c r="D40" s="7"/>
      <c r="E40" s="51">
        <v>-13377.259999999995</v>
      </c>
    </row>
    <row r="41" spans="1:5" x14ac:dyDescent="0.25">
      <c r="A41" s="35" t="s">
        <v>40</v>
      </c>
      <c r="B41" s="51">
        <v>1492528934.5</v>
      </c>
      <c r="C41" s="51">
        <v>1813773809.3399999</v>
      </c>
      <c r="D41" s="15" t="s">
        <v>4</v>
      </c>
      <c r="E41" s="51">
        <v>-321244874.83999991</v>
      </c>
    </row>
    <row r="42" spans="1:5" x14ac:dyDescent="0.25">
      <c r="A42" s="35" t="s">
        <v>41</v>
      </c>
      <c r="B42" s="51">
        <v>2333099952.4899998</v>
      </c>
      <c r="C42" s="51">
        <v>2075458941.51</v>
      </c>
      <c r="D42" s="13"/>
      <c r="E42" s="51">
        <v>257641010.97999978</v>
      </c>
    </row>
    <row r="43" spans="1:5" x14ac:dyDescent="0.25">
      <c r="A43" s="35" t="s">
        <v>42</v>
      </c>
      <c r="B43" s="51">
        <v>40691174.109999999</v>
      </c>
      <c r="C43" s="51">
        <v>40771036.57</v>
      </c>
      <c r="D43" s="7" t="s">
        <v>4</v>
      </c>
      <c r="E43" s="51">
        <v>-79862.460000000894</v>
      </c>
    </row>
    <row r="44" spans="1:5" x14ac:dyDescent="0.25">
      <c r="A44" s="35" t="s">
        <v>43</v>
      </c>
      <c r="B44" s="51">
        <v>-1492528934.5</v>
      </c>
      <c r="C44" s="51">
        <v>-1813773809.3399999</v>
      </c>
      <c r="D44" s="15" t="s">
        <v>4</v>
      </c>
      <c r="E44" s="51">
        <v>321244874.83999991</v>
      </c>
    </row>
    <row r="45" spans="1:5" x14ac:dyDescent="0.25">
      <c r="A45" s="39" t="s">
        <v>44</v>
      </c>
      <c r="B45" s="51">
        <v>19961388221.139999</v>
      </c>
      <c r="C45" s="51">
        <v>22273356812.139999</v>
      </c>
      <c r="D45" s="15"/>
      <c r="E45" s="51">
        <v>-2311968591</v>
      </c>
    </row>
    <row r="46" spans="1:5" x14ac:dyDescent="0.25">
      <c r="A46" s="35" t="s">
        <v>45</v>
      </c>
      <c r="B46" s="51">
        <v>1752454555.99</v>
      </c>
      <c r="C46" s="51">
        <v>-635980453.44000006</v>
      </c>
      <c r="D46" s="15"/>
      <c r="E46" s="51">
        <v>2388435009.4300003</v>
      </c>
    </row>
    <row r="47" spans="1:5" x14ac:dyDescent="0.25">
      <c r="A47" s="35" t="s">
        <v>46</v>
      </c>
      <c r="B47" s="51">
        <v>72170074.670000002</v>
      </c>
      <c r="C47" s="51">
        <v>39570420.270000003</v>
      </c>
      <c r="D47" s="7"/>
      <c r="E47" s="51">
        <v>32599654.399999999</v>
      </c>
    </row>
    <row r="48" spans="1:5" x14ac:dyDescent="0.25">
      <c r="A48" s="35" t="s">
        <v>47</v>
      </c>
      <c r="B48" s="51">
        <v>4834086.04</v>
      </c>
      <c r="C48" s="51">
        <v>15815726.67</v>
      </c>
      <c r="D48" s="7"/>
      <c r="E48" s="51">
        <v>-10981640.629999999</v>
      </c>
    </row>
    <row r="49" spans="1:5" x14ac:dyDescent="0.25">
      <c r="A49" s="35" t="s">
        <v>48</v>
      </c>
      <c r="B49" s="51">
        <v>-3826.9</v>
      </c>
      <c r="C49" s="51">
        <v>6660.5</v>
      </c>
      <c r="D49" s="11"/>
      <c r="E49" s="51">
        <v>-10487.4</v>
      </c>
    </row>
    <row r="50" spans="1:5" thickBot="1" x14ac:dyDescent="0.35">
      <c r="A50" s="4" t="s">
        <v>49</v>
      </c>
      <c r="B50" s="55">
        <f>SUM(B35:B49)</f>
        <v>25776238197.759998</v>
      </c>
      <c r="C50" s="55">
        <f>SUM(C35:C49)</f>
        <v>25849284506.259998</v>
      </c>
      <c r="D50" s="14"/>
      <c r="E50" s="60">
        <f>SUM(+B50-C50)</f>
        <v>-73046308.5</v>
      </c>
    </row>
    <row r="51" spans="1:5" ht="15.75" thickTop="1" x14ac:dyDescent="0.25">
      <c r="A51" s="4"/>
      <c r="B51" s="56"/>
      <c r="C51" s="56"/>
      <c r="D51" s="7"/>
      <c r="E51" s="48"/>
    </row>
    <row r="52" spans="1:5" thickBot="1" x14ac:dyDescent="0.35">
      <c r="A52" s="4" t="s">
        <v>50</v>
      </c>
      <c r="B52" s="50">
        <f>SUM(B13+B18+B29+B32+B50)</f>
        <v>290133008694.70001</v>
      </c>
      <c r="C52" s="50">
        <f t="shared" ref="C52" si="0">SUM(C13+C18+C29+C32+C50)</f>
        <v>261099511777.38</v>
      </c>
      <c r="D52" s="50"/>
      <c r="E52" s="50">
        <f>SUM(+B52-C52)</f>
        <v>29033496917.320007</v>
      </c>
    </row>
    <row r="53" spans="1:5" ht="15.75" thickTop="1" x14ac:dyDescent="0.25">
      <c r="A53" s="4"/>
      <c r="B53" s="48"/>
      <c r="C53" s="48"/>
      <c r="D53" s="7"/>
      <c r="E53" s="48"/>
    </row>
    <row r="54" spans="1:5" x14ac:dyDescent="0.25">
      <c r="A54" s="35" t="s">
        <v>51</v>
      </c>
      <c r="B54" s="57"/>
      <c r="C54" s="57"/>
      <c r="D54" s="1"/>
      <c r="E54" s="52"/>
    </row>
    <row r="55" spans="1:5" ht="15.75" thickBot="1" x14ac:dyDescent="0.3">
      <c r="A55" s="37" t="s">
        <v>52</v>
      </c>
      <c r="B55" s="58">
        <v>23975873859.939999</v>
      </c>
      <c r="C55" s="71">
        <v>25677622068.66</v>
      </c>
      <c r="D55" s="12"/>
      <c r="E55" s="50">
        <v>-1701748208.7200012</v>
      </c>
    </row>
    <row r="56" spans="1:5" ht="15.75" thickTop="1" x14ac:dyDescent="0.25">
      <c r="A56" s="3" t="s">
        <v>53</v>
      </c>
      <c r="B56" s="48"/>
      <c r="C56" s="48"/>
      <c r="D56" s="6"/>
      <c r="E56" s="48"/>
    </row>
    <row r="57" spans="1:5" x14ac:dyDescent="0.25">
      <c r="A57" s="4" t="s">
        <v>54</v>
      </c>
      <c r="B57" s="47"/>
      <c r="C57" s="47"/>
      <c r="D57" s="7"/>
      <c r="E57" s="47"/>
    </row>
    <row r="58" spans="1:5" ht="15.75" thickBot="1" x14ac:dyDescent="0.3">
      <c r="A58" s="34" t="s">
        <v>55</v>
      </c>
      <c r="B58" s="58">
        <v>11397534625.679993</v>
      </c>
      <c r="C58" s="71">
        <v>1993326242.3299994</v>
      </c>
      <c r="D58" s="10"/>
      <c r="E58" s="50">
        <v>9404208383.3499928</v>
      </c>
    </row>
    <row r="59" spans="1:5" ht="15.75" thickTop="1" x14ac:dyDescent="0.25">
      <c r="A59" s="3"/>
      <c r="B59" s="47"/>
      <c r="C59" s="47"/>
      <c r="D59" s="7"/>
      <c r="E59" s="47"/>
    </row>
    <row r="60" spans="1:5" x14ac:dyDescent="0.25">
      <c r="A60" s="4" t="s">
        <v>56</v>
      </c>
      <c r="B60" s="48"/>
      <c r="C60" s="48"/>
      <c r="D60" s="6"/>
      <c r="E60" s="48"/>
    </row>
    <row r="61" spans="1:5" ht="15.75" thickBot="1" x14ac:dyDescent="0.3">
      <c r="A61" s="34" t="s">
        <v>57</v>
      </c>
      <c r="B61" s="58">
        <v>1140283749548.0798</v>
      </c>
      <c r="C61" s="71">
        <v>1061796753589.2401</v>
      </c>
      <c r="D61" s="9"/>
      <c r="E61" s="50">
        <v>78486995958.839722</v>
      </c>
    </row>
    <row r="62" spans="1:5" ht="15.75" thickTop="1" x14ac:dyDescent="0.25">
      <c r="A62" s="4"/>
      <c r="B62" s="47"/>
      <c r="C62" s="47"/>
      <c r="D62" s="7"/>
      <c r="E62" s="47"/>
    </row>
    <row r="63" spans="1:5" x14ac:dyDescent="0.25">
      <c r="A63" s="4" t="s">
        <v>58</v>
      </c>
      <c r="B63" s="47"/>
      <c r="C63" s="47"/>
      <c r="D63" s="7"/>
      <c r="E63" s="48"/>
    </row>
    <row r="64" spans="1:5" x14ac:dyDescent="0.25">
      <c r="A64" s="35" t="s">
        <v>59</v>
      </c>
      <c r="B64" s="59">
        <v>20685324.879999999</v>
      </c>
      <c r="C64" s="48">
        <v>20685324.879999999</v>
      </c>
      <c r="D64" s="7" t="s">
        <v>4</v>
      </c>
      <c r="E64" s="51">
        <v>0</v>
      </c>
    </row>
    <row r="65" spans="1:5" x14ac:dyDescent="0.25">
      <c r="A65" s="35" t="s">
        <v>60</v>
      </c>
      <c r="B65" s="48">
        <v>11041058821.09</v>
      </c>
      <c r="C65" s="48">
        <v>11041058821.09</v>
      </c>
      <c r="D65" s="7"/>
      <c r="E65" s="51">
        <v>0</v>
      </c>
    </row>
    <row r="66" spans="1:5" x14ac:dyDescent="0.25">
      <c r="A66" s="35" t="s">
        <v>61</v>
      </c>
      <c r="B66" s="48"/>
      <c r="C66" s="48"/>
      <c r="D66" s="7"/>
      <c r="E66" s="51"/>
    </row>
    <row r="67" spans="1:5" x14ac:dyDescent="0.25">
      <c r="A67" s="4" t="s">
        <v>62</v>
      </c>
      <c r="B67" s="48">
        <v>-11036836601.1</v>
      </c>
      <c r="C67" s="48">
        <v>-11036836601.1</v>
      </c>
      <c r="D67" s="7"/>
      <c r="E67" s="51">
        <v>0</v>
      </c>
    </row>
    <row r="68" spans="1:5" x14ac:dyDescent="0.25">
      <c r="A68" s="35" t="s">
        <v>63</v>
      </c>
      <c r="B68" s="48">
        <v>166676859.68000001</v>
      </c>
      <c r="C68" s="48">
        <v>160673031.12</v>
      </c>
      <c r="D68" s="7"/>
      <c r="E68" s="51">
        <v>6003828.5600000024</v>
      </c>
    </row>
    <row r="69" spans="1:5" x14ac:dyDescent="0.25">
      <c r="A69" s="34" t="s">
        <v>64</v>
      </c>
      <c r="B69" s="48"/>
      <c r="C69" s="48"/>
      <c r="D69" s="6"/>
      <c r="E69" s="51"/>
    </row>
    <row r="70" spans="1:5" x14ac:dyDescent="0.25">
      <c r="A70" s="38" t="s">
        <v>65</v>
      </c>
      <c r="B70" s="48">
        <v>139174.85</v>
      </c>
      <c r="C70" s="48">
        <v>316881.59000000003</v>
      </c>
      <c r="D70" s="6"/>
      <c r="E70" s="51">
        <v>-177706.74000000002</v>
      </c>
    </row>
    <row r="71" spans="1:5" x14ac:dyDescent="0.25">
      <c r="A71" s="35" t="s">
        <v>66</v>
      </c>
      <c r="B71" s="48">
        <v>-1195573633.1300001</v>
      </c>
      <c r="C71" s="48">
        <v>161674456.36000001</v>
      </c>
      <c r="D71" s="13" t="s">
        <v>67</v>
      </c>
      <c r="E71" s="51">
        <v>-1357248089.4699998</v>
      </c>
    </row>
    <row r="72" spans="1:5" x14ac:dyDescent="0.25">
      <c r="A72" s="35" t="s">
        <v>68</v>
      </c>
      <c r="B72" s="59">
        <v>4371805.9400000004</v>
      </c>
      <c r="C72" s="59">
        <v>4930898.53</v>
      </c>
      <c r="D72" s="7"/>
      <c r="E72" s="51">
        <v>-559092.58999999985</v>
      </c>
    </row>
    <row r="73" spans="1:5" x14ac:dyDescent="0.25">
      <c r="A73" s="35" t="s">
        <v>69</v>
      </c>
      <c r="B73" s="59">
        <v>1330506175.8599999</v>
      </c>
      <c r="C73" s="59">
        <v>430927975.30000001</v>
      </c>
      <c r="D73" s="13" t="s">
        <v>67</v>
      </c>
      <c r="E73" s="51">
        <v>899578200.55999994</v>
      </c>
    </row>
    <row r="74" spans="1:5" thickBot="1" x14ac:dyDescent="0.35">
      <c r="A74" s="4" t="s">
        <v>70</v>
      </c>
      <c r="B74" s="60">
        <f>SUM(B64:B73)</f>
        <v>331027928.06999874</v>
      </c>
      <c r="C74" s="60">
        <f>SUM(C64:C73)</f>
        <v>783430787.76999903</v>
      </c>
      <c r="D74" s="14" t="s">
        <v>67</v>
      </c>
      <c r="E74" s="60">
        <f>-C74+B74</f>
        <v>-452402859.70000029</v>
      </c>
    </row>
    <row r="75" spans="1:5" ht="15.6" thickTop="1" thickBot="1" x14ac:dyDescent="0.35">
      <c r="A75" s="4" t="s">
        <v>71</v>
      </c>
      <c r="B75" s="50">
        <f>SUM(B52+B55+B58+B61+B74)</f>
        <v>1466121194656.47</v>
      </c>
      <c r="C75" s="50">
        <f>SUM(C52+C55+C58+C61+C74)</f>
        <v>1351350644465.3801</v>
      </c>
      <c r="D75" s="16" t="s">
        <v>67</v>
      </c>
      <c r="E75" s="50">
        <f>-C75+B75</f>
        <v>114770550191.08984</v>
      </c>
    </row>
    <row r="76" spans="1:5" ht="15.75" thickTop="1" x14ac:dyDescent="0.25">
      <c r="A76" s="4"/>
      <c r="B76" s="48"/>
      <c r="C76" s="48"/>
      <c r="D76" s="7"/>
      <c r="E76" s="48"/>
    </row>
    <row r="77" spans="1:5" x14ac:dyDescent="0.25">
      <c r="A77" s="2" t="s">
        <v>72</v>
      </c>
      <c r="B77" s="47"/>
      <c r="C77" s="47"/>
      <c r="D77" s="7"/>
      <c r="E77" s="48"/>
    </row>
    <row r="78" spans="1:5" x14ac:dyDescent="0.25">
      <c r="A78" s="4"/>
      <c r="B78" s="47"/>
      <c r="C78" s="47"/>
      <c r="D78" s="7"/>
      <c r="E78" s="48"/>
    </row>
    <row r="79" spans="1:5" x14ac:dyDescent="0.25">
      <c r="A79" s="4" t="s">
        <v>73</v>
      </c>
      <c r="B79" s="47"/>
      <c r="C79" s="47"/>
      <c r="D79" s="7"/>
      <c r="E79" s="48"/>
    </row>
    <row r="80" spans="1:5" x14ac:dyDescent="0.25">
      <c r="A80" s="35" t="s">
        <v>74</v>
      </c>
      <c r="B80" s="59">
        <v>11554599803974.699</v>
      </c>
      <c r="C80" s="59">
        <v>11070404398530.801</v>
      </c>
      <c r="D80" s="15" t="s">
        <v>67</v>
      </c>
      <c r="E80" s="51">
        <v>484195405443.89844</v>
      </c>
    </row>
    <row r="81" spans="1:5" x14ac:dyDescent="0.25">
      <c r="A81" s="35" t="s">
        <v>75</v>
      </c>
      <c r="B81" s="59">
        <v>-3248700654154.3599</v>
      </c>
      <c r="C81" s="59">
        <v>-3020370957842.3301</v>
      </c>
      <c r="D81" s="15" t="s">
        <v>67</v>
      </c>
      <c r="E81" s="51">
        <v>-228329696312.02979</v>
      </c>
    </row>
    <row r="82" spans="1:5" x14ac:dyDescent="0.25">
      <c r="A82" s="35" t="s">
        <v>76</v>
      </c>
      <c r="B82" s="53">
        <v>3687596207595.71</v>
      </c>
      <c r="C82" s="53">
        <v>3503731895999.3101</v>
      </c>
      <c r="D82" s="15" t="s">
        <v>67</v>
      </c>
      <c r="E82" s="49">
        <v>183864311596.3999</v>
      </c>
    </row>
    <row r="83" spans="1:5" thickBot="1" x14ac:dyDescent="0.35">
      <c r="A83" s="4" t="s">
        <v>77</v>
      </c>
      <c r="B83" s="50">
        <f>SUM(B80:B82)</f>
        <v>11993495357416.051</v>
      </c>
      <c r="C83" s="50">
        <f>SUM(C80:C82)</f>
        <v>11553765336687.781</v>
      </c>
      <c r="D83" s="17" t="s">
        <v>67</v>
      </c>
      <c r="E83" s="50">
        <f>B83-C83</f>
        <v>439730020728.26953</v>
      </c>
    </row>
    <row r="84" spans="1:5" ht="15.75" thickTop="1" x14ac:dyDescent="0.25">
      <c r="A84" s="4"/>
      <c r="B84" s="47"/>
      <c r="C84" s="47"/>
      <c r="D84" s="7"/>
      <c r="E84" s="48"/>
    </row>
    <row r="85" spans="1:5" x14ac:dyDescent="0.25">
      <c r="A85" s="4" t="s">
        <v>78</v>
      </c>
      <c r="B85" s="47"/>
      <c r="C85" s="47"/>
      <c r="D85" s="7"/>
      <c r="E85" s="48"/>
    </row>
    <row r="86" spans="1:5" x14ac:dyDescent="0.25">
      <c r="A86" s="34" t="s">
        <v>79</v>
      </c>
      <c r="B86" s="59">
        <v>550000000</v>
      </c>
      <c r="C86" s="59">
        <v>250000000</v>
      </c>
      <c r="D86" s="7"/>
      <c r="E86" s="51">
        <v>300000000</v>
      </c>
    </row>
    <row r="87" spans="1:5" x14ac:dyDescent="0.25">
      <c r="A87" s="35" t="s">
        <v>80</v>
      </c>
      <c r="B87" s="59">
        <v>421264534.93000001</v>
      </c>
      <c r="C87" s="59">
        <v>-76193200.120000005</v>
      </c>
      <c r="D87" s="7"/>
      <c r="E87" s="51">
        <v>497457735.05000001</v>
      </c>
    </row>
    <row r="88" spans="1:5" x14ac:dyDescent="0.25">
      <c r="A88" s="35" t="s">
        <v>81</v>
      </c>
      <c r="B88" s="59">
        <v>376.62</v>
      </c>
      <c r="C88" s="59">
        <v>-1008274086.73</v>
      </c>
      <c r="D88" s="15" t="s">
        <v>4</v>
      </c>
      <c r="E88" s="51">
        <v>1008274463.35</v>
      </c>
    </row>
    <row r="89" spans="1:5" x14ac:dyDescent="0.25">
      <c r="A89" s="35" t="s">
        <v>82</v>
      </c>
      <c r="B89" s="59">
        <v>-647658.77</v>
      </c>
      <c r="C89" s="59">
        <v>0</v>
      </c>
      <c r="D89" s="15"/>
      <c r="E89" s="51">
        <v>-647658.77</v>
      </c>
    </row>
    <row r="90" spans="1:5" x14ac:dyDescent="0.25">
      <c r="A90" s="4" t="s">
        <v>83</v>
      </c>
      <c r="B90" s="61"/>
      <c r="C90" s="61"/>
      <c r="D90" s="11"/>
      <c r="E90" s="61"/>
    </row>
    <row r="91" spans="1:5" thickBot="1" x14ac:dyDescent="0.35">
      <c r="A91" s="4" t="s">
        <v>84</v>
      </c>
      <c r="B91" s="50">
        <f>SUM(B84:B89)</f>
        <v>970617252.78000009</v>
      </c>
      <c r="C91" s="50">
        <f>SUM(C84:C89)</f>
        <v>-834467286.85000002</v>
      </c>
      <c r="D91" s="18"/>
      <c r="E91" s="50">
        <f>SUM(+B91-C91)</f>
        <v>1805084539.6300001</v>
      </c>
    </row>
    <row r="92" spans="1:5" ht="15.6" thickTop="1" thickBot="1" x14ac:dyDescent="0.35">
      <c r="A92" s="4" t="s">
        <v>85</v>
      </c>
      <c r="B92" s="50">
        <f>SUM(B83-B91)</f>
        <v>11992524740163.271</v>
      </c>
      <c r="C92" s="50">
        <f>SUM(C83-C91)</f>
        <v>11554599803974.631</v>
      </c>
      <c r="D92" s="19" t="s">
        <v>67</v>
      </c>
      <c r="E92" s="73">
        <f>SUM(+B92-C92)</f>
        <v>437924936188.64062</v>
      </c>
    </row>
    <row r="93" spans="1:5" ht="15.6" thickTop="1" thickBot="1" x14ac:dyDescent="0.35">
      <c r="A93" s="4" t="s">
        <v>86</v>
      </c>
      <c r="B93" s="50">
        <f>SUM(B75+B92)</f>
        <v>13458645934819.742</v>
      </c>
      <c r="C93" s="50">
        <f>SUM(C75+C92)</f>
        <v>12905950448440.012</v>
      </c>
      <c r="D93" s="20" t="s">
        <v>67</v>
      </c>
      <c r="E93" s="50">
        <f>SUM(+B93-C93)</f>
        <v>552695486379.73047</v>
      </c>
    </row>
    <row r="94" spans="1:5" ht="15.75" thickTop="1" x14ac:dyDescent="0.25">
      <c r="A94" s="4"/>
      <c r="B94" s="47"/>
      <c r="C94" s="47"/>
      <c r="D94" s="7"/>
      <c r="E94" s="48"/>
    </row>
    <row r="95" spans="1:5" x14ac:dyDescent="0.25">
      <c r="A95" s="2" t="s">
        <v>87</v>
      </c>
      <c r="B95" s="47"/>
      <c r="C95" s="47"/>
      <c r="D95" s="7"/>
      <c r="E95" s="48"/>
    </row>
    <row r="96" spans="1:5" x14ac:dyDescent="0.25">
      <c r="A96" s="4"/>
      <c r="B96" s="47"/>
      <c r="C96" s="47"/>
      <c r="D96" s="7"/>
      <c r="E96" s="48"/>
    </row>
    <row r="97" spans="1:5" x14ac:dyDescent="0.25">
      <c r="A97" s="4" t="s">
        <v>88</v>
      </c>
      <c r="B97" s="47"/>
      <c r="C97" s="47"/>
      <c r="D97" s="7"/>
      <c r="E97" s="48"/>
    </row>
    <row r="98" spans="1:5" x14ac:dyDescent="0.25">
      <c r="A98" s="3" t="s">
        <v>89</v>
      </c>
      <c r="B98" s="48"/>
      <c r="C98" s="48"/>
      <c r="D98" s="6"/>
      <c r="E98" s="48"/>
    </row>
    <row r="99" spans="1:5" x14ac:dyDescent="0.25">
      <c r="A99" s="1"/>
      <c r="B99" s="52"/>
      <c r="C99" s="52"/>
      <c r="D99" s="7"/>
      <c r="E99" s="52"/>
    </row>
    <row r="100" spans="1:5" x14ac:dyDescent="0.25">
      <c r="A100" s="39" t="s">
        <v>90</v>
      </c>
      <c r="B100" s="48">
        <v>13123846540222.58</v>
      </c>
      <c r="C100" s="48">
        <v>12784970580852.779</v>
      </c>
      <c r="D100" s="18"/>
      <c r="E100" s="48">
        <v>338875959369.80078</v>
      </c>
    </row>
    <row r="101" spans="1:5" x14ac:dyDescent="0.25">
      <c r="A101" s="35" t="s">
        <v>91</v>
      </c>
      <c r="B101" s="62">
        <v>5026770468136.5195</v>
      </c>
      <c r="C101" s="72">
        <v>5039100141755.7998</v>
      </c>
      <c r="D101" s="18"/>
      <c r="E101" s="62">
        <v>-12329673619.280273</v>
      </c>
    </row>
    <row r="102" spans="1:5" thickBot="1" x14ac:dyDescent="0.35">
      <c r="A102" s="4" t="s">
        <v>92</v>
      </c>
      <c r="B102" s="50">
        <f>SUM(B100+B101)</f>
        <v>18150617008359.102</v>
      </c>
      <c r="C102" s="50">
        <f>SUM(C100+C101)</f>
        <v>17824070722608.578</v>
      </c>
      <c r="D102" s="21"/>
      <c r="E102" s="50">
        <f>SUM(+B102-C102)</f>
        <v>326546285750.52344</v>
      </c>
    </row>
    <row r="103" spans="1:5" ht="15.75" thickTop="1" x14ac:dyDescent="0.25">
      <c r="A103" s="3"/>
      <c r="B103" s="47"/>
      <c r="C103" s="47"/>
      <c r="D103" s="22"/>
      <c r="E103" s="48"/>
    </row>
    <row r="104" spans="1:5" x14ac:dyDescent="0.25">
      <c r="A104" s="4" t="s">
        <v>93</v>
      </c>
      <c r="B104" s="47"/>
      <c r="C104" s="47"/>
      <c r="D104" s="18"/>
      <c r="E104" s="48"/>
    </row>
    <row r="105" spans="1:5" x14ac:dyDescent="0.25">
      <c r="A105" s="4" t="s">
        <v>94</v>
      </c>
      <c r="B105" s="47"/>
      <c r="C105" s="47"/>
      <c r="D105" s="18"/>
      <c r="E105" s="48"/>
    </row>
    <row r="106" spans="1:5" x14ac:dyDescent="0.25">
      <c r="A106" s="35" t="s">
        <v>95</v>
      </c>
      <c r="B106" s="47"/>
      <c r="C106" s="47"/>
      <c r="D106" s="18"/>
      <c r="E106" s="48"/>
    </row>
    <row r="107" spans="1:5" ht="15.75" thickBot="1" x14ac:dyDescent="0.3">
      <c r="A107" s="37" t="s">
        <v>96</v>
      </c>
      <c r="B107" s="50">
        <v>33809070396.709999</v>
      </c>
      <c r="C107" s="71">
        <v>34210520368.709999</v>
      </c>
      <c r="D107" s="24"/>
      <c r="E107" s="50">
        <v>-401449972</v>
      </c>
    </row>
    <row r="108" spans="1:5" ht="15.75" thickTop="1" x14ac:dyDescent="0.25">
      <c r="A108" s="3"/>
      <c r="B108" s="48"/>
      <c r="C108" s="48"/>
      <c r="D108" s="22"/>
      <c r="E108" s="48"/>
    </row>
    <row r="109" spans="1:5" x14ac:dyDescent="0.25">
      <c r="A109" s="3" t="s">
        <v>97</v>
      </c>
      <c r="B109" s="48"/>
      <c r="C109" s="48"/>
      <c r="D109" s="22"/>
      <c r="E109" s="48"/>
    </row>
    <row r="110" spans="1:5" x14ac:dyDescent="0.25">
      <c r="A110" s="3" t="s">
        <v>98</v>
      </c>
      <c r="B110" s="48"/>
      <c r="C110" s="48"/>
      <c r="D110" s="22"/>
      <c r="E110" s="52"/>
    </row>
    <row r="111" spans="1:5" ht="15.75" thickBot="1" x14ac:dyDescent="0.3">
      <c r="A111" s="34" t="s">
        <v>99</v>
      </c>
      <c r="B111" s="50">
        <v>90661272631.5</v>
      </c>
      <c r="C111" s="71">
        <v>90118026244.729996</v>
      </c>
      <c r="D111" s="25"/>
      <c r="E111" s="50">
        <v>543246386.77000427</v>
      </c>
    </row>
    <row r="112" spans="1:5" ht="15.75" thickTop="1" x14ac:dyDescent="0.25">
      <c r="A112" s="4"/>
      <c r="B112" s="48"/>
      <c r="C112" s="48"/>
      <c r="D112" s="18"/>
      <c r="E112" s="48"/>
    </row>
    <row r="113" spans="1:5" thickBot="1" x14ac:dyDescent="0.35">
      <c r="A113" s="4" t="s">
        <v>100</v>
      </c>
      <c r="B113" s="50">
        <f>SUM(B102+B107-B111)</f>
        <v>18093764806124.312</v>
      </c>
      <c r="C113" s="50">
        <f>SUM(C102+C107-C111)</f>
        <v>17768163216732.559</v>
      </c>
      <c r="D113" s="26"/>
      <c r="E113" s="50">
        <f>SUM(+B113-C113)</f>
        <v>325601589391.75391</v>
      </c>
    </row>
    <row r="114" spans="1:5" ht="15.75" thickTop="1" x14ac:dyDescent="0.25">
      <c r="A114" s="3"/>
      <c r="B114" s="48"/>
      <c r="C114" s="48"/>
      <c r="D114" s="22"/>
      <c r="E114" s="48"/>
    </row>
    <row r="115" spans="1:5" x14ac:dyDescent="0.25">
      <c r="A115" s="3" t="s">
        <v>101</v>
      </c>
      <c r="B115" s="52"/>
      <c r="C115" s="52"/>
      <c r="D115" s="22"/>
      <c r="E115" s="52"/>
    </row>
    <row r="116" spans="1:5" ht="15.75" thickBot="1" x14ac:dyDescent="0.3">
      <c r="A116" s="34" t="s">
        <v>102</v>
      </c>
      <c r="B116" s="50">
        <v>24100032405.09</v>
      </c>
      <c r="C116" s="71">
        <v>23860256285.41</v>
      </c>
      <c r="D116" s="22"/>
      <c r="E116" s="50">
        <v>239776119.68000031</v>
      </c>
    </row>
    <row r="117" spans="1:5" ht="15.6" thickTop="1" thickBot="1" x14ac:dyDescent="0.35">
      <c r="A117" s="4" t="s">
        <v>103</v>
      </c>
      <c r="B117" s="50">
        <f>SUM(B113+B116)</f>
        <v>18117864838529.402</v>
      </c>
      <c r="C117" s="50">
        <f>SUM(C113+C116)</f>
        <v>17792023473017.969</v>
      </c>
      <c r="D117" s="27"/>
      <c r="E117" s="50">
        <f>SUM(+B117-C117)</f>
        <v>325841365511.43359</v>
      </c>
    </row>
    <row r="118" spans="1:5" ht="15.75" thickTop="1" x14ac:dyDescent="0.25">
      <c r="A118" s="3"/>
      <c r="B118" s="48"/>
      <c r="C118" s="48"/>
      <c r="D118" s="22"/>
      <c r="E118" s="48"/>
    </row>
    <row r="119" spans="1:5" x14ac:dyDescent="0.25">
      <c r="A119" s="4" t="s">
        <v>104</v>
      </c>
      <c r="B119" s="47"/>
      <c r="C119" s="47"/>
      <c r="D119" s="22"/>
      <c r="E119" s="48"/>
    </row>
    <row r="120" spans="1:5" x14ac:dyDescent="0.25">
      <c r="A120" s="4" t="s">
        <v>105</v>
      </c>
      <c r="B120" s="48"/>
      <c r="C120" s="48"/>
      <c r="D120" s="18"/>
      <c r="E120" s="48"/>
    </row>
    <row r="121" spans="1:5" x14ac:dyDescent="0.25">
      <c r="A121" s="35" t="s">
        <v>106</v>
      </c>
      <c r="B121" s="48">
        <v>-1169000</v>
      </c>
      <c r="C121" s="48">
        <v>-1169000</v>
      </c>
      <c r="D121" s="18"/>
      <c r="E121" s="48">
        <v>0</v>
      </c>
    </row>
    <row r="122" spans="1:5" x14ac:dyDescent="0.25">
      <c r="A122" s="35" t="s">
        <v>107</v>
      </c>
      <c r="B122" s="48">
        <v>5026861893048.2803</v>
      </c>
      <c r="C122" s="48">
        <v>5039261444727.5703</v>
      </c>
      <c r="D122" s="18"/>
      <c r="E122" s="48">
        <v>-12399551679.280273</v>
      </c>
    </row>
    <row r="123" spans="1:5" x14ac:dyDescent="0.25">
      <c r="A123" s="35" t="s">
        <v>108</v>
      </c>
      <c r="B123" s="62">
        <v>5814000</v>
      </c>
      <c r="C123" s="72">
        <v>4711000</v>
      </c>
      <c r="D123" s="18"/>
      <c r="E123" s="62">
        <v>1103000</v>
      </c>
    </row>
    <row r="124" spans="1:5" x14ac:dyDescent="0.25">
      <c r="A124" s="4" t="s">
        <v>109</v>
      </c>
      <c r="B124" s="47"/>
      <c r="C124" s="47"/>
      <c r="D124" s="28"/>
      <c r="E124" s="47"/>
    </row>
    <row r="125" spans="1:5" thickBot="1" x14ac:dyDescent="0.35">
      <c r="A125" s="4" t="s">
        <v>110</v>
      </c>
      <c r="B125" s="50">
        <f>SUM(B120:B123)</f>
        <v>5026866538048.2803</v>
      </c>
      <c r="C125" s="50">
        <f>SUM(C120:C123)</f>
        <v>5039264986727.5703</v>
      </c>
      <c r="D125" s="23"/>
      <c r="E125" s="50">
        <f>SUM(+B125-C125)</f>
        <v>-12398448679.290039</v>
      </c>
    </row>
    <row r="126" spans="1:5" ht="15.75" thickTop="1" x14ac:dyDescent="0.25">
      <c r="A126" s="3"/>
      <c r="B126" s="48"/>
      <c r="C126" s="48"/>
      <c r="D126" s="22"/>
      <c r="E126" s="48"/>
    </row>
    <row r="127" spans="1:5" x14ac:dyDescent="0.25">
      <c r="A127" s="3" t="s">
        <v>111</v>
      </c>
      <c r="B127" s="48"/>
      <c r="C127" s="48"/>
      <c r="D127" s="22"/>
      <c r="E127" s="48"/>
    </row>
    <row r="128" spans="1:5" x14ac:dyDescent="0.25">
      <c r="A128" s="3" t="s">
        <v>112</v>
      </c>
      <c r="B128" s="48"/>
      <c r="C128" s="48"/>
      <c r="D128" s="22"/>
      <c r="E128" s="48"/>
    </row>
    <row r="129" spans="1:5" x14ac:dyDescent="0.25">
      <c r="A129" s="3"/>
      <c r="B129" s="48"/>
      <c r="C129" s="48"/>
      <c r="D129" s="22"/>
      <c r="E129" s="48"/>
    </row>
    <row r="130" spans="1:5" x14ac:dyDescent="0.25">
      <c r="A130" s="35" t="s">
        <v>113</v>
      </c>
      <c r="B130" s="47"/>
      <c r="C130" s="47"/>
      <c r="D130" s="22"/>
      <c r="E130" s="47"/>
    </row>
    <row r="131" spans="1:5" x14ac:dyDescent="0.25">
      <c r="A131" s="38" t="s">
        <v>114</v>
      </c>
      <c r="B131" s="62">
        <v>25603470256.240002</v>
      </c>
      <c r="C131" s="72">
        <v>26674260312.939999</v>
      </c>
      <c r="D131" s="29" t="s">
        <v>67</v>
      </c>
      <c r="E131" s="62">
        <v>-1070790056.6999969</v>
      </c>
    </row>
    <row r="132" spans="1:5" x14ac:dyDescent="0.25">
      <c r="A132" s="4" t="s">
        <v>115</v>
      </c>
      <c r="B132" s="48"/>
      <c r="C132" s="48"/>
      <c r="D132" s="30"/>
      <c r="E132" s="48"/>
    </row>
    <row r="133" spans="1:5" ht="15.75" thickBot="1" x14ac:dyDescent="0.3">
      <c r="A133" s="3" t="s">
        <v>116</v>
      </c>
      <c r="B133" s="54">
        <f>SUM(+B125-B131)</f>
        <v>5001263067792.04</v>
      </c>
      <c r="C133" s="54">
        <f>SUM(+C125-C131)</f>
        <v>5012590726414.6299</v>
      </c>
      <c r="D133" s="29" t="s">
        <v>67</v>
      </c>
      <c r="E133" s="50">
        <f>-C133+B133</f>
        <v>-11327658622.589844</v>
      </c>
    </row>
    <row r="134" spans="1:5" ht="16.5" thickTop="1" thickBot="1" x14ac:dyDescent="0.3">
      <c r="A134" s="4" t="s">
        <v>117</v>
      </c>
      <c r="B134" s="50">
        <f>SUM(+B117-B133)</f>
        <v>13116601770737.363</v>
      </c>
      <c r="C134" s="50">
        <f>SUM(+C117-C133)</f>
        <v>12779432746603.34</v>
      </c>
      <c r="D134" s="20" t="s">
        <v>67</v>
      </c>
      <c r="E134" s="50">
        <f>SUM(+B134-C134)</f>
        <v>337169024134.02344</v>
      </c>
    </row>
    <row r="135" spans="1:5" ht="15.75" thickTop="1" x14ac:dyDescent="0.25">
      <c r="A135" s="4"/>
      <c r="B135" s="47"/>
      <c r="C135" s="47"/>
      <c r="D135" s="22"/>
      <c r="E135" s="48"/>
    </row>
    <row r="136" spans="1:5" x14ac:dyDescent="0.25">
      <c r="A136" s="4"/>
      <c r="B136" s="47"/>
      <c r="C136" s="47"/>
      <c r="D136" s="22"/>
      <c r="E136" s="48"/>
    </row>
    <row r="137" spans="1:5" x14ac:dyDescent="0.25">
      <c r="A137" s="4"/>
      <c r="B137" s="47"/>
      <c r="C137" s="47"/>
      <c r="D137" s="22"/>
      <c r="E137" s="48"/>
    </row>
    <row r="138" spans="1:5" x14ac:dyDescent="0.25">
      <c r="A138" s="4" t="s">
        <v>118</v>
      </c>
      <c r="B138" s="48"/>
      <c r="C138" s="48"/>
      <c r="D138" s="18"/>
      <c r="E138" s="48"/>
    </row>
    <row r="139" spans="1:5" x14ac:dyDescent="0.25">
      <c r="A139" s="34" t="s">
        <v>119</v>
      </c>
      <c r="B139" s="48"/>
      <c r="C139" s="48"/>
      <c r="D139" s="22"/>
      <c r="E139" s="48"/>
    </row>
    <row r="140" spans="1:5" ht="15.75" thickBot="1" x14ac:dyDescent="0.3">
      <c r="A140" s="38" t="s">
        <v>120</v>
      </c>
      <c r="B140" s="50">
        <v>55742217551.529999</v>
      </c>
      <c r="C140" s="71">
        <v>53839417307.339996</v>
      </c>
      <c r="D140" s="22"/>
      <c r="E140" s="50">
        <v>1902800244.1900024</v>
      </c>
    </row>
    <row r="141" spans="1:5" ht="15.75" thickTop="1" x14ac:dyDescent="0.25">
      <c r="A141" s="4"/>
      <c r="B141" s="47"/>
      <c r="C141" s="47"/>
      <c r="D141" s="31"/>
      <c r="E141" s="48"/>
    </row>
    <row r="142" spans="1:5" x14ac:dyDescent="0.25">
      <c r="A142" s="4" t="s">
        <v>121</v>
      </c>
      <c r="B142" s="48"/>
      <c r="C142" s="48"/>
      <c r="D142" s="18"/>
      <c r="E142" s="48"/>
    </row>
    <row r="143" spans="1:5" ht="15.75" thickBot="1" x14ac:dyDescent="0.3">
      <c r="A143" s="35" t="s">
        <v>122</v>
      </c>
      <c r="B143" s="50">
        <v>49574033784.440002</v>
      </c>
      <c r="C143" s="71">
        <v>52358322059.739998</v>
      </c>
      <c r="D143" s="24"/>
      <c r="E143" s="50">
        <v>-2784288275.2999954</v>
      </c>
    </row>
    <row r="144" spans="1:5" ht="15.75" thickTop="1" x14ac:dyDescent="0.25">
      <c r="A144" s="4"/>
      <c r="B144" s="47"/>
      <c r="C144" s="47"/>
      <c r="D144" s="18"/>
      <c r="E144" s="48"/>
    </row>
    <row r="145" spans="1:5" x14ac:dyDescent="0.25">
      <c r="A145" s="4" t="s">
        <v>123</v>
      </c>
      <c r="B145" s="48"/>
      <c r="C145" s="48"/>
      <c r="D145" s="18"/>
      <c r="E145" s="48"/>
    </row>
    <row r="146" spans="1:5" ht="15.75" thickBot="1" x14ac:dyDescent="0.3">
      <c r="A146" s="40" t="s">
        <v>124</v>
      </c>
      <c r="B146" s="50">
        <v>228548840174.03</v>
      </c>
      <c r="C146" s="71">
        <v>12154374170.309999</v>
      </c>
      <c r="D146" s="33" t="s">
        <v>67</v>
      </c>
      <c r="E146" s="50">
        <v>216394466003.66983</v>
      </c>
    </row>
    <row r="147" spans="1:5" ht="15.75" thickTop="1" x14ac:dyDescent="0.25">
      <c r="A147" s="4"/>
      <c r="B147" s="47"/>
      <c r="C147" s="47"/>
      <c r="D147" s="18"/>
      <c r="E147" s="48"/>
    </row>
    <row r="148" spans="1:5" x14ac:dyDescent="0.25">
      <c r="A148" s="4" t="s">
        <v>125</v>
      </c>
      <c r="B148" s="47"/>
      <c r="C148" s="47"/>
      <c r="D148" s="18"/>
      <c r="E148" s="48"/>
    </row>
    <row r="149" spans="1:5" x14ac:dyDescent="0.25">
      <c r="A149" s="35" t="s">
        <v>126</v>
      </c>
      <c r="B149" s="48"/>
      <c r="C149" s="48"/>
      <c r="D149" s="18"/>
      <c r="E149" s="48"/>
    </row>
    <row r="150" spans="1:5" x14ac:dyDescent="0.25">
      <c r="A150" s="37" t="s">
        <v>127</v>
      </c>
      <c r="B150" s="48">
        <v>5517378532.8400002</v>
      </c>
      <c r="C150" s="48">
        <v>5257090761.0799999</v>
      </c>
      <c r="D150" s="18" t="s">
        <v>4</v>
      </c>
      <c r="E150" s="48">
        <v>260287771.76000023</v>
      </c>
    </row>
    <row r="151" spans="1:5" x14ac:dyDescent="0.25">
      <c r="A151" s="35" t="s">
        <v>128</v>
      </c>
      <c r="B151" s="48"/>
      <c r="C151" s="48"/>
      <c r="D151" s="18"/>
      <c r="E151" s="48"/>
    </row>
    <row r="152" spans="1:5" x14ac:dyDescent="0.25">
      <c r="A152" s="37" t="s">
        <v>129</v>
      </c>
      <c r="B152" s="48">
        <v>-129771.83</v>
      </c>
      <c r="C152" s="48">
        <v>-135762.56</v>
      </c>
      <c r="D152" s="18"/>
      <c r="E152" s="48">
        <v>5990.7299999999959</v>
      </c>
    </row>
    <row r="153" spans="1:5" x14ac:dyDescent="0.25">
      <c r="A153" s="35" t="s">
        <v>130</v>
      </c>
      <c r="B153" s="48">
        <v>-126288455.11</v>
      </c>
      <c r="C153" s="48">
        <v>-157136615.93000001</v>
      </c>
      <c r="D153" s="18"/>
      <c r="E153" s="48">
        <v>30848160.820000008</v>
      </c>
    </row>
    <row r="154" spans="1:5" x14ac:dyDescent="0.25">
      <c r="A154" s="35" t="s">
        <v>131</v>
      </c>
      <c r="B154" s="48">
        <v>516919946.92000002</v>
      </c>
      <c r="C154" s="48">
        <v>513750597.07999998</v>
      </c>
      <c r="D154" s="18"/>
      <c r="E154" s="48">
        <v>3169349.8400000334</v>
      </c>
    </row>
    <row r="155" spans="1:5" x14ac:dyDescent="0.25">
      <c r="A155" s="34" t="s">
        <v>132</v>
      </c>
      <c r="B155" s="48">
        <v>-28718.95</v>
      </c>
      <c r="C155" s="48">
        <v>-458.88</v>
      </c>
      <c r="D155" s="22"/>
      <c r="E155" s="48">
        <v>-28260.07</v>
      </c>
    </row>
    <row r="156" spans="1:5" x14ac:dyDescent="0.25">
      <c r="A156" s="34" t="s">
        <v>133</v>
      </c>
      <c r="B156" s="48">
        <v>9406797.7799999993</v>
      </c>
      <c r="C156" s="48">
        <v>82551615.409999996</v>
      </c>
      <c r="D156" s="22"/>
      <c r="E156" s="48">
        <v>-73144817.629999995</v>
      </c>
    </row>
    <row r="157" spans="1:5" x14ac:dyDescent="0.25">
      <c r="A157" s="34" t="s">
        <v>134</v>
      </c>
      <c r="B157" s="48">
        <v>2241338750.3600001</v>
      </c>
      <c r="C157" s="48">
        <v>2450374027.0999999</v>
      </c>
      <c r="D157" s="22"/>
      <c r="E157" s="48">
        <v>-209035276.73999977</v>
      </c>
    </row>
    <row r="158" spans="1:5" x14ac:dyDescent="0.25">
      <c r="A158" s="35" t="s">
        <v>135</v>
      </c>
      <c r="B158" s="48"/>
      <c r="C158" s="48"/>
      <c r="D158" s="22"/>
      <c r="E158" s="48"/>
    </row>
    <row r="159" spans="1:5" x14ac:dyDescent="0.25">
      <c r="A159" s="4" t="s">
        <v>136</v>
      </c>
      <c r="B159" s="48">
        <v>243091.08000000002</v>
      </c>
      <c r="C159" s="48">
        <v>243091.08000000002</v>
      </c>
      <c r="D159" s="18"/>
      <c r="E159" s="48">
        <v>0</v>
      </c>
    </row>
    <row r="160" spans="1:5" x14ac:dyDescent="0.25">
      <c r="A160" s="35" t="s">
        <v>137</v>
      </c>
      <c r="B160" s="48"/>
      <c r="C160" s="48"/>
      <c r="D160" s="18"/>
      <c r="E160" s="48" t="s">
        <v>138</v>
      </c>
    </row>
    <row r="161" spans="1:5" x14ac:dyDescent="0.25">
      <c r="A161" s="4" t="s">
        <v>139</v>
      </c>
      <c r="B161" s="48">
        <v>-5592398.7000000002</v>
      </c>
      <c r="C161" s="48">
        <v>-5587398.7000000002</v>
      </c>
      <c r="D161" s="18"/>
      <c r="E161" s="48">
        <v>-5000</v>
      </c>
    </row>
    <row r="162" spans="1:5" x14ac:dyDescent="0.25">
      <c r="A162" s="35" t="s">
        <v>140</v>
      </c>
      <c r="B162" s="48"/>
      <c r="C162" s="48"/>
      <c r="D162" s="18"/>
      <c r="E162" s="48" t="s">
        <v>138</v>
      </c>
    </row>
    <row r="163" spans="1:5" x14ac:dyDescent="0.25">
      <c r="A163" s="37" t="s">
        <v>141</v>
      </c>
      <c r="B163" s="48">
        <v>-450</v>
      </c>
      <c r="C163" s="48">
        <v>-450</v>
      </c>
      <c r="D163" s="18"/>
      <c r="E163" s="48">
        <v>0</v>
      </c>
    </row>
    <row r="164" spans="1:5" x14ac:dyDescent="0.25">
      <c r="A164" s="35" t="s">
        <v>142</v>
      </c>
      <c r="B164" s="63"/>
      <c r="C164" s="63"/>
      <c r="D164" s="18"/>
      <c r="E164" s="74"/>
    </row>
    <row r="165" spans="1:5" x14ac:dyDescent="0.25">
      <c r="A165" s="37" t="s">
        <v>143</v>
      </c>
      <c r="B165" s="63"/>
      <c r="C165" s="63"/>
      <c r="D165" s="18"/>
      <c r="E165" s="74"/>
    </row>
    <row r="166" spans="1:5" x14ac:dyDescent="0.25">
      <c r="A166" s="37" t="s">
        <v>144</v>
      </c>
      <c r="B166" s="48">
        <v>-55347.03</v>
      </c>
      <c r="C166" s="48">
        <v>-55347.03</v>
      </c>
      <c r="D166" s="18"/>
      <c r="E166" s="74">
        <v>0</v>
      </c>
    </row>
    <row r="167" spans="1:5" ht="15.75" thickBot="1" x14ac:dyDescent="0.3">
      <c r="A167" s="35" t="s">
        <v>145</v>
      </c>
      <c r="B167" s="64">
        <v>25880594.989999998</v>
      </c>
      <c r="C167" s="64">
        <v>24494240.57</v>
      </c>
      <c r="D167" s="32"/>
      <c r="E167" s="75">
        <v>1386354.4199999981</v>
      </c>
    </row>
    <row r="168" spans="1:5" ht="15.75" thickBot="1" x14ac:dyDescent="0.3">
      <c r="A168" s="4" t="s">
        <v>146</v>
      </c>
      <c r="B168" s="50">
        <f>SUM(B149:B167)</f>
        <v>8179072572.3500004</v>
      </c>
      <c r="C168" s="50">
        <f>SUM(C149:C167)</f>
        <v>8165588299.2199993</v>
      </c>
      <c r="D168" s="24"/>
      <c r="E168" s="50">
        <f>-C168+B168</f>
        <v>13484273.130001068</v>
      </c>
    </row>
    <row r="169" spans="1:5" ht="16.5" thickTop="1" thickBot="1" x14ac:dyDescent="0.3">
      <c r="A169" s="4" t="s">
        <v>147</v>
      </c>
      <c r="B169" s="54">
        <f>SUM(B134+B140+B143+B146+B168)</f>
        <v>13458645934819.711</v>
      </c>
      <c r="C169" s="54">
        <f>SUM(C134+C140+C143+C146+C168)</f>
        <v>12905950448439.951</v>
      </c>
      <c r="D169" s="33" t="s">
        <v>67</v>
      </c>
      <c r="E169" s="50">
        <f>-C169+B169</f>
        <v>552695486379.75977</v>
      </c>
    </row>
    <row r="170" spans="1:5" ht="15.75" thickTop="1" x14ac:dyDescent="0.25">
      <c r="A170" s="3"/>
      <c r="B170" s="43"/>
      <c r="C170" s="43"/>
      <c r="D170" s="4"/>
      <c r="E170" s="65"/>
    </row>
    <row r="171" spans="1:5" x14ac:dyDescent="0.25">
      <c r="A171" s="4" t="s">
        <v>148</v>
      </c>
      <c r="B171" s="43"/>
      <c r="C171" s="43"/>
      <c r="D171" s="4"/>
      <c r="E171" s="65"/>
    </row>
    <row r="172" spans="1:5" x14ac:dyDescent="0.25">
      <c r="A172" s="4" t="s">
        <v>149</v>
      </c>
      <c r="B172" s="43"/>
      <c r="C172" s="43"/>
      <c r="D172" s="4"/>
      <c r="E172" s="65"/>
    </row>
    <row r="173" spans="1:5" x14ac:dyDescent="0.25">
      <c r="A173" s="4" t="s">
        <v>150</v>
      </c>
      <c r="B173" s="43"/>
      <c r="C173" s="43"/>
      <c r="D173" s="4"/>
      <c r="E173" s="65"/>
    </row>
    <row r="174" spans="1:5" x14ac:dyDescent="0.25">
      <c r="A174" s="4"/>
      <c r="B174" s="43"/>
      <c r="C174" s="43"/>
      <c r="D174" s="4"/>
      <c r="E174" s="65"/>
    </row>
    <row r="175" spans="1:5" x14ac:dyDescent="0.25">
      <c r="A175" s="3" t="s">
        <v>151</v>
      </c>
      <c r="B175" s="43"/>
      <c r="C175" s="43"/>
      <c r="D175" s="4"/>
      <c r="E175" s="65"/>
    </row>
    <row r="176" spans="1:5" x14ac:dyDescent="0.25">
      <c r="A176" s="3" t="s">
        <v>152</v>
      </c>
      <c r="B176" s="43"/>
      <c r="C176" s="43"/>
      <c r="D176" s="4"/>
      <c r="E176" s="65"/>
    </row>
    <row r="177" spans="1:5" x14ac:dyDescent="0.25">
      <c r="A177" s="3"/>
      <c r="B177" s="43"/>
      <c r="C177" s="43"/>
      <c r="D177" s="4"/>
      <c r="E177" s="65"/>
    </row>
    <row r="178" spans="1:5" x14ac:dyDescent="0.25">
      <c r="A178" s="3" t="s">
        <v>153</v>
      </c>
      <c r="B178" s="43"/>
      <c r="C178" s="43"/>
      <c r="D178" s="4"/>
      <c r="E178" s="65"/>
    </row>
    <row r="179" spans="1:5" x14ac:dyDescent="0.25">
      <c r="A179" s="3"/>
      <c r="B179" s="43"/>
      <c r="C179" s="43"/>
      <c r="D179" s="4"/>
      <c r="E179" s="65"/>
    </row>
    <row r="180" spans="1:5" x14ac:dyDescent="0.25">
      <c r="A180" s="3"/>
      <c r="B180" s="41"/>
      <c r="C180" s="41"/>
      <c r="D180" s="3"/>
      <c r="E180" s="41"/>
    </row>
    <row r="181" spans="1:5" x14ac:dyDescent="0.25">
      <c r="A181" s="8" t="s">
        <v>154</v>
      </c>
      <c r="B181" s="41"/>
      <c r="C181" s="41"/>
      <c r="D181" s="3"/>
      <c r="E181" s="41"/>
    </row>
    <row r="182" spans="1:5" x14ac:dyDescent="0.25">
      <c r="A182" s="1"/>
      <c r="B182" s="65"/>
      <c r="C182" s="65"/>
      <c r="D182" s="1"/>
      <c r="E182" s="65"/>
    </row>
    <row r="183" spans="1:5" x14ac:dyDescent="0.25">
      <c r="A183" s="1"/>
      <c r="B183" s="65"/>
      <c r="C183" s="65"/>
      <c r="D183" s="1"/>
      <c r="E183" s="65"/>
    </row>
    <row r="184" spans="1:5" x14ac:dyDescent="0.25">
      <c r="A184" s="1"/>
      <c r="B184" s="65"/>
      <c r="C184" s="65"/>
      <c r="D184" s="1"/>
      <c r="E184" s="65"/>
    </row>
    <row r="193" spans="2:2" x14ac:dyDescent="0.25">
      <c r="B193" s="65"/>
    </row>
    <row r="194" spans="2:2" x14ac:dyDescent="0.25">
      <c r="B194" s="65"/>
    </row>
    <row r="195" spans="2:2" x14ac:dyDescent="0.25">
      <c r="B195" s="65"/>
    </row>
  </sheetData>
  <printOptions gridLines="1"/>
  <pageMargins left="0.45" right="0.45" top="0.5" bottom="0.2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FY2015 Final Schedule 1</vt:lpstr>
      <vt:lpstr>Sheet2</vt:lpstr>
      <vt:lpstr>Sheet3</vt:lpstr>
    </vt:vector>
  </TitlesOfParts>
  <Company>Dept. of the Treasury, FMS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A. Wallace Jr.</dc:creator>
  <cp:lastModifiedBy>BFS</cp:lastModifiedBy>
  <cp:lastPrinted>2015-11-23T13:44:25Z</cp:lastPrinted>
  <dcterms:created xsi:type="dcterms:W3CDTF">2015-11-05T00:07:46Z</dcterms:created>
  <dcterms:modified xsi:type="dcterms:W3CDTF">2015-12-14T10:46:51Z</dcterms:modified>
</cp:coreProperties>
</file>