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240" windowWidth="9420" windowHeight="8235" activeTab="0"/>
  </bookViews>
  <sheets>
    <sheet name="Sept-2013-Prelim Schedule-1" sheetId="1" r:id="rId1"/>
    <sheet name="Sheet3" sheetId="2" r:id="rId2"/>
  </sheets>
  <definedNames>
    <definedName name="_xlnm.Print_Area" localSheetId="0">'Sept-2013-Prelim Schedule-1'!$A$1:$E$202</definedName>
    <definedName name="_xlnm.Print_Titles" localSheetId="0">'Sept-2013-Prelim Schedule-1'!$1:$8</definedName>
  </definedNames>
  <calcPr fullCalcOnLoad="1"/>
</workbook>
</file>

<file path=xl/sharedStrings.xml><?xml version="1.0" encoding="utf-8"?>
<sst xmlns="http://schemas.openxmlformats.org/spreadsheetml/2006/main" count="215" uniqueCount="167">
  <si>
    <t>================================================================================</t>
  </si>
  <si>
    <t>================================</t>
  </si>
  <si>
    <t xml:space="preserve">         BALANCE</t>
  </si>
  <si>
    <t>ITEM</t>
  </si>
  <si>
    <t>NET CHANGE</t>
  </si>
  <si>
    <t xml:space="preserve"> -------------------------------------------------------------------------------</t>
  </si>
  <si>
    <t>--------------------------------</t>
  </si>
  <si>
    <t>ASSET ACCOUNTS</t>
  </si>
  <si>
    <t xml:space="preserve">Cash and monetary assets: </t>
  </si>
  <si>
    <t xml:space="preserve"> U.S. Treasury operating cash: 1/</t>
  </si>
  <si>
    <t xml:space="preserve">     1010   U.S. Treasury operating cash - Federal Reserve</t>
  </si>
  <si>
    <t xml:space="preserve">        Balance.................................................................</t>
  </si>
  <si>
    <t>Special drawing rights:</t>
  </si>
  <si>
    <t xml:space="preserve">     1420  Total holdings of special drawing rights..................................</t>
  </si>
  <si>
    <t xml:space="preserve">     1425   SDR certificates issued to Federal Reserve banks................</t>
  </si>
  <si>
    <t>Reserve position on the U.S. quota in the IMF:</t>
  </si>
  <si>
    <t xml:space="preserve">  U.S. subscription to the International Monetary Fund:</t>
  </si>
  <si>
    <t xml:space="preserve">     1410   Investment in the International Monetary Fund,</t>
  </si>
  <si>
    <t xml:space="preserve">              direct quota payments.............................................</t>
  </si>
  <si>
    <t xml:space="preserve">     1411   Investment in the International Fund,</t>
  </si>
  <si>
    <t xml:space="preserve">              maintenance of value adjustments..................................</t>
  </si>
  <si>
    <t xml:space="preserve">     1416   Due International Monetary Fund for subscriptions</t>
  </si>
  <si>
    <t xml:space="preserve">              and drawings (letter of credit)...................................</t>
  </si>
  <si>
    <t xml:space="preserve">     1418   Receivable/Payable (-) for interim maintenance</t>
  </si>
  <si>
    <t xml:space="preserve">              of value adjustments........................................</t>
  </si>
  <si>
    <t xml:space="preserve">     1422   Dollar deposits with the International Monetary Fund................</t>
  </si>
  <si>
    <t>Other cash and monetary assets:</t>
  </si>
  <si>
    <t xml:space="preserve">     1011   Other U.S. Treasury monetary assets.................................</t>
  </si>
  <si>
    <t xml:space="preserve">     1015   General Depositaries - Deferred Accounts............................</t>
  </si>
  <si>
    <t xml:space="preserve">     1040   Mutilated Paper Currency held by the Bureau of Engraving  </t>
  </si>
  <si>
    <t xml:space="preserve">                and Printing.......................................................</t>
  </si>
  <si>
    <t xml:space="preserve">     1210   Cash - accountability of disbursing and collecting officers.........</t>
  </si>
  <si>
    <t xml:space="preserve">     1217   Transit account - transfers of cash - U.S. Disbursing Officers......</t>
  </si>
  <si>
    <t xml:space="preserve">        Total other cash and monetary assets....................................</t>
  </si>
  <si>
    <t xml:space="preserve">          Total cash and monetary assets.......................................</t>
  </si>
  <si>
    <t>Guaranteed Loan Financing</t>
  </si>
  <si>
    <t xml:space="preserve">     1452   Net activity, Guaranteed Loan Financing .................................</t>
  </si>
  <si>
    <t>Direct Loan Financing</t>
  </si>
  <si>
    <t xml:space="preserve">     1454   Net activity, Direct Loan Financing........................................</t>
  </si>
  <si>
    <t>Miscellaneous asset accounts:</t>
  </si>
  <si>
    <t xml:space="preserve">     1012   U.S. Treasury miscellaneous assets..................................</t>
  </si>
  <si>
    <t xml:space="preserve">     1053   U.S. Treasury - owned gold.........................................</t>
  </si>
  <si>
    <t xml:space="preserve">     1054   Gold Certificate Fund, Board of Governors of the</t>
  </si>
  <si>
    <t xml:space="preserve">                Federal Reserve System............................................2/</t>
  </si>
  <si>
    <t xml:space="preserve">     1423   U.S. currency with the International Monetary Fund..................</t>
  </si>
  <si>
    <t xml:space="preserve">     1670   Receivable for forged, or incorrect payment of all</t>
  </si>
  <si>
    <t xml:space="preserve">                U. S. Government checks..........................................</t>
  </si>
  <si>
    <t xml:space="preserve">     1840   Deposits in transit to the Treasury account.........................</t>
  </si>
  <si>
    <t xml:space="preserve">     1875   Undistributed disbursing transactions (agencies reporting on</t>
  </si>
  <si>
    <t xml:space="preserve">                Statement of Transactions, SF-224 - Revised)......................</t>
  </si>
  <si>
    <t xml:space="preserve">        Total miscellaneous asset accounts......................................</t>
  </si>
  <si>
    <t xml:space="preserve">          Total asset accounts..................................................</t>
  </si>
  <si>
    <t>EXCESS OF LIABILITIES</t>
  </si>
  <si>
    <t>Budget and off-budget financing:</t>
  </si>
  <si>
    <t xml:space="preserve">     3010   Accumulated excess of liabilities...................................</t>
  </si>
  <si>
    <t xml:space="preserve">     3040   Total receipts (on Budget/off Budget)....................................</t>
  </si>
  <si>
    <t xml:space="preserve">     3045   Total outlays (on Budget/off Budget)................................</t>
  </si>
  <si>
    <t xml:space="preserve">        Total budget and off-budget financing...................................</t>
  </si>
  <si>
    <t>Transactions not applied to current year's surplus or deficit:</t>
  </si>
  <si>
    <t xml:space="preserve">     3088  SpecialReclass &amp;Write-Off of Aged BCA Balances</t>
  </si>
  <si>
    <t xml:space="preserve">        Total transactions not applied to current year's surplus</t>
  </si>
  <si>
    <t xml:space="preserve">         of deficit..................................................................................</t>
  </si>
  <si>
    <t xml:space="preserve">          Total excess of liabilities (+) or assets (-).........................</t>
  </si>
  <si>
    <t xml:space="preserve">            Total assets and excess of liabilities..............................</t>
  </si>
  <si>
    <t>LIABILITY ACCOUNTS</t>
  </si>
  <si>
    <t>Borrowing from the public:</t>
  </si>
  <si>
    <t xml:space="preserve">   </t>
  </si>
  <si>
    <t xml:space="preserve">     8040   Deferred interest (premium) on public debt</t>
  </si>
  <si>
    <t xml:space="preserve">                subscriptions, U.S. securities...........................................</t>
  </si>
  <si>
    <t xml:space="preserve"> Less</t>
  </si>
  <si>
    <t xml:space="preserve">      8322   Deferred interest (discount) on government account </t>
  </si>
  <si>
    <t xml:space="preserve"> </t>
  </si>
  <si>
    <t xml:space="preserve">                 series.................................................................................</t>
  </si>
  <si>
    <t xml:space="preserve">  Agency securities, issued under special financing authorities</t>
  </si>
  <si>
    <t xml:space="preserve">     8420    Principal of outstanding agency securities................................</t>
  </si>
  <si>
    <t xml:space="preserve">        Total Federal securities................................................</t>
  </si>
  <si>
    <t>Deduct:</t>
  </si>
  <si>
    <t>Federal securities held as investments of government accounts</t>
  </si>
  <si>
    <t xml:space="preserve">     8442   Investment of government accounts in public</t>
  </si>
  <si>
    <t xml:space="preserve">                debt securities...................................................</t>
  </si>
  <si>
    <t xml:space="preserve">        Total Federal securities held as investments of government </t>
  </si>
  <si>
    <t xml:space="preserve">          accounts..............................................................................</t>
  </si>
  <si>
    <t>Less</t>
  </si>
  <si>
    <t xml:space="preserve"> Discount on Federal Securities:</t>
  </si>
  <si>
    <t xml:space="preserve">     8321   Discount on federal securities held as investment</t>
  </si>
  <si>
    <t xml:space="preserve">                in government accounts...............................................</t>
  </si>
  <si>
    <t xml:space="preserve">         Net Federal securities held as investments of government </t>
  </si>
  <si>
    <t xml:space="preserve">         accounts less discount....................................................</t>
  </si>
  <si>
    <t xml:space="preserve">          Total borrowing from the public.......................................</t>
  </si>
  <si>
    <t>Accrued interest payable to the public:</t>
  </si>
  <si>
    <t xml:space="preserve">     8720   Accrued Interest Payable on Exchanges of Deferred Public</t>
  </si>
  <si>
    <t xml:space="preserve">                Debt Subscriptions, United States Treasury Securities .....</t>
  </si>
  <si>
    <t>Allocations of special drawing rights:</t>
  </si>
  <si>
    <t xml:space="preserve">     8240   Allocations of special drawing rights...............................</t>
  </si>
  <si>
    <t>Deposit funds:</t>
  </si>
  <si>
    <t xml:space="preserve">     8220   Deposit funds unexpended............................................</t>
  </si>
  <si>
    <t>Miscellaneous liability accounts:</t>
  </si>
  <si>
    <t xml:space="preserve">     8015   Disbursing officers checks outstanding - unfunded</t>
  </si>
  <si>
    <t xml:space="preserve">                accounts of four-digit symbols....................................</t>
  </si>
  <si>
    <t xml:space="preserve">     8017   Transit account - Adjustment of U.S. Treasury check </t>
  </si>
  <si>
    <t xml:space="preserve">              payments with Federal Reserve Banks...............................</t>
  </si>
  <si>
    <t xml:space="preserve">     8033   Postal money orders outstanding.....................................</t>
  </si>
  <si>
    <t xml:space="preserve">     8047   Unamortized Premium (Discount) on Public Debt Securities............</t>
  </si>
  <si>
    <t xml:space="preserve">     8056   Transfer of unprocessed U.S. Treasury checks - unclassified..........</t>
  </si>
  <si>
    <t xml:space="preserve">     8063   Transit account - checks on U.S. Treasury </t>
  </si>
  <si>
    <t xml:space="preserve">                 cashed - unclassified.............................................</t>
  </si>
  <si>
    <t xml:space="preserve">     8131    Cash-Link ACH Receiver Book Entry</t>
  </si>
  <si>
    <t xml:space="preserve">     8133   Cash-Link ACH Receiver PAD.............................</t>
  </si>
  <si>
    <t xml:space="preserve">     8183   Check Claims (Suspense).............................................</t>
  </si>
  <si>
    <t xml:space="preserve">     8869   Transit account - statement of accountability</t>
  </si>
  <si>
    <t xml:space="preserve">              (Department of Defense - Air Force)...............................</t>
  </si>
  <si>
    <t xml:space="preserve">     8871   Transit account - Statement of accountability (Department </t>
  </si>
  <si>
    <t xml:space="preserve">  </t>
  </si>
  <si>
    <t xml:space="preserve">              of Defense - Army)................................................</t>
  </si>
  <si>
    <t xml:space="preserve">     8877   Transit account - payments by one disbursing officer for</t>
  </si>
  <si>
    <t xml:space="preserve">              account of another disbursing officer, Division of</t>
  </si>
  <si>
    <t xml:space="preserve">              Disbursement and U.S. Disbursing Officers - not yet classified....</t>
  </si>
  <si>
    <t xml:space="preserve">        Total miscellaneous liability accounts..................................</t>
  </si>
  <si>
    <t xml:space="preserve">            Total liability accounts............................................</t>
  </si>
  <si>
    <t xml:space="preserve">     1870   E-Commerce Collections……………………........................</t>
  </si>
  <si>
    <t xml:space="preserve">     8444   Investment of government accounts in agency securities……..</t>
  </si>
  <si>
    <t xml:space="preserve"> Treasury securities, issued under general Financing authorities:</t>
  </si>
  <si>
    <t xml:space="preserve">     8412   Intragovernmental Holdings……………………………...........</t>
  </si>
  <si>
    <t xml:space="preserve">        Total Treasury securities outstanding............................................</t>
  </si>
  <si>
    <t xml:space="preserve"> Plus Premium on Treasury Securities:</t>
  </si>
  <si>
    <t xml:space="preserve"> Discount on Treasury Securities:</t>
  </si>
  <si>
    <t xml:space="preserve">            Total Treasury securities net of premium and discount.............................</t>
  </si>
  <si>
    <t xml:space="preserve">     8440   Investment of certain deposits funds…………………………..</t>
  </si>
  <si>
    <t xml:space="preserve">     8410   Debt held by the public ……………………………………….</t>
  </si>
  <si>
    <t xml:space="preserve">     1213   Change in Non-Federal Securities (Market Value)</t>
  </si>
  <si>
    <t xml:space="preserve">     1218   Offset of Change in Non-Federal Securities</t>
  </si>
  <si>
    <t>-------------------------------------------------</t>
  </si>
  <si>
    <t xml:space="preserve">     1211   RFC Accountability …………………………………………………</t>
  </si>
  <si>
    <t xml:space="preserve">     8255   Tennessee Valley Auth. Alternative Financing Transactions….</t>
  </si>
  <si>
    <t>UNITED STATES CENTRAL SUMMARY GENERAL LEDGER ACCOUNT BALANCES</t>
  </si>
  <si>
    <t>1/ Major sources of information used to determine Treasury's operating cash include Federal Reserve Banks, the Treasury Regional Finance Centers,</t>
  </si>
  <si>
    <t xml:space="preserve">the Internal Revenue Service Centers, the Bureau of Public Debt and various electronic systems.  Deposits are reflected as received and </t>
  </si>
  <si>
    <t>withdrawals are reflected as processed.</t>
  </si>
  <si>
    <t xml:space="preserve">     8021   Transit Account - US Treasury Checks………………….</t>
  </si>
  <si>
    <t xml:space="preserve">     1225   Cash Accountability for USDO - Charleston………………………</t>
  </si>
  <si>
    <t>---------------------------------------------</t>
  </si>
  <si>
    <t>2/ The difference between Gold and Gold Certificates represents 100,000 fine troy ounces of unmonetized gold held by the U.S. Mint as assurance that</t>
  </si>
  <si>
    <t>Gold Certificates are fully backed by Reserve Gold.</t>
  </si>
  <si>
    <t xml:space="preserve">                 accounts..............................................................</t>
  </si>
  <si>
    <t xml:space="preserve">     8999   Capital Transfer Account …………………………….</t>
  </si>
  <si>
    <t>3/ Rounding differences are due to system application errors</t>
  </si>
  <si>
    <t xml:space="preserve">     </t>
  </si>
  <si>
    <t>`</t>
  </si>
  <si>
    <t>Loans to the International Monetary Fund:</t>
  </si>
  <si>
    <t xml:space="preserve">     8873   Transit account - Discrepancies in U.S. Disbursing </t>
  </si>
  <si>
    <t xml:space="preserve">              Officers' accounts................................................</t>
  </si>
  <si>
    <t>r</t>
  </si>
  <si>
    <t xml:space="preserve">     1450   Loans to the International Monetary Fund</t>
  </si>
  <si>
    <t xml:space="preserve">     1214   Funds Held Outside of Treasury (Budgetary)</t>
  </si>
  <si>
    <t xml:space="preserve">     1219   Accountability for Investment in the Exchange Stabilization Fund..</t>
  </si>
  <si>
    <t xml:space="preserve">     1220   Revaluation of Investments in Exchange Stabilization Fund……..</t>
  </si>
  <si>
    <t xml:space="preserve">     1226   Cash Accountability for USDO - Bangkok………………………….</t>
  </si>
  <si>
    <t xml:space="preserve">     1227   Cash Accountability for the Bureau of Engrave and Printg….</t>
  </si>
  <si>
    <t xml:space="preserve">     1216   Investments in Non-Fed Securities, NRRIT, RRB</t>
  </si>
  <si>
    <r>
      <rPr>
        <b/>
        <sz val="8"/>
        <color indexed="10"/>
        <rFont val="Arial"/>
        <family val="2"/>
      </rPr>
      <t>r</t>
    </r>
    <r>
      <rPr>
        <sz val="8"/>
        <rFont val="Arial"/>
        <family val="0"/>
      </rPr>
      <t xml:space="preserve">  Revised</t>
    </r>
  </si>
  <si>
    <t>SEPTEMBER 30, 2013</t>
  </si>
  <si>
    <t xml:space="preserve">                year's budget surplus or deficit ………………………</t>
  </si>
  <si>
    <t xml:space="preserve">     3080  Seigniorage - Transactions not applied to current fiscal</t>
  </si>
  <si>
    <t xml:space="preserve">     3084  Net Gain/Loss for IMF Loan Valuation Adjustment…….</t>
  </si>
  <si>
    <t xml:space="preserve">     8073   Transfer of U.S. Treasury Check Data ………………</t>
  </si>
  <si>
    <t>SEPTEMBER 30, 2014</t>
  </si>
  <si>
    <t>FY '2014 (Final)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</si>
</sst>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Courier New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" fontId="1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 applyProtection="1">
      <alignment/>
      <protection locked="0"/>
    </xf>
    <xf numFmtId="2" fontId="1" fillId="0" borderId="0" xfId="0" applyNumberFormat="1" applyFont="1" applyAlignment="1" quotePrefix="1">
      <alignment/>
    </xf>
    <xf numFmtId="2" fontId="2" fillId="0" borderId="1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3" fontId="2" fillId="0" borderId="10" xfId="42" applyFont="1" applyBorder="1" applyAlignment="1" applyProtection="1">
      <alignment/>
      <protection locked="0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 applyProtection="1">
      <alignment/>
      <protection locked="0"/>
    </xf>
    <xf numFmtId="4" fontId="2" fillId="0" borderId="14" xfId="0" applyNumberFormat="1" applyFont="1" applyBorder="1" applyAlignment="1">
      <alignment/>
    </xf>
    <xf numFmtId="4" fontId="2" fillId="0" borderId="11" xfId="0" applyNumberFormat="1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0" fillId="0" borderId="0" xfId="0" applyNumberFormat="1" applyAlignment="1">
      <alignment/>
    </xf>
    <xf numFmtId="2" fontId="2" fillId="0" borderId="0" xfId="0" applyNumberFormat="1" applyFont="1" applyAlignment="1" applyProtection="1">
      <alignment/>
      <protection locked="0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2" fontId="2" fillId="0" borderId="15" xfId="0" applyNumberFormat="1" applyFont="1" applyBorder="1" applyAlignment="1" applyProtection="1">
      <alignment/>
      <protection locked="0"/>
    </xf>
    <xf numFmtId="2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 applyProtection="1">
      <alignment/>
      <protection locked="0"/>
    </xf>
    <xf numFmtId="2" fontId="0" fillId="0" borderId="15" xfId="0" applyNumberFormat="1" applyBorder="1" applyAlignment="1">
      <alignment/>
    </xf>
    <xf numFmtId="39" fontId="0" fillId="0" borderId="0" xfId="0" applyNumberFormat="1" applyAlignment="1">
      <alignment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quotePrefix="1">
      <alignment/>
    </xf>
    <xf numFmtId="2" fontId="2" fillId="0" borderId="0" xfId="0" applyNumberFormat="1" applyFont="1" applyAlignment="1" applyProtection="1" quotePrefix="1">
      <alignment/>
      <protection locked="0"/>
    </xf>
    <xf numFmtId="2" fontId="2" fillId="0" borderId="0" xfId="0" applyNumberFormat="1" applyFont="1" applyBorder="1" applyAlignment="1" applyProtection="1" quotePrefix="1">
      <alignment/>
      <protection locked="0"/>
    </xf>
    <xf numFmtId="2" fontId="2" fillId="0" borderId="17" xfId="0" applyNumberFormat="1" applyFont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2" fillId="0" borderId="16" xfId="0" applyNumberFormat="1" applyFont="1" applyBorder="1" applyAlignment="1" applyProtection="1">
      <alignment/>
      <protection locked="0"/>
    </xf>
    <xf numFmtId="2" fontId="0" fillId="0" borderId="18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2" fontId="4" fillId="0" borderId="13" xfId="0" applyNumberFormat="1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15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5" fillId="0" borderId="15" xfId="0" applyNumberFormat="1" applyFont="1" applyBorder="1" applyAlignment="1" applyProtection="1">
      <alignment/>
      <protection locked="0"/>
    </xf>
    <xf numFmtId="4" fontId="5" fillId="0" borderId="13" xfId="0" applyNumberFormat="1" applyFont="1" applyBorder="1" applyAlignment="1">
      <alignment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/>
      <protection locked="0"/>
    </xf>
    <xf numFmtId="2" fontId="5" fillId="0" borderId="23" xfId="0" applyNumberFormat="1" applyFont="1" applyBorder="1" applyAlignment="1" applyProtection="1">
      <alignment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4" fontId="5" fillId="0" borderId="13" xfId="0" applyNumberFormat="1" applyFont="1" applyBorder="1" applyAlignment="1">
      <alignment/>
    </xf>
    <xf numFmtId="2" fontId="5" fillId="0" borderId="23" xfId="0" applyNumberFormat="1" applyFont="1" applyBorder="1" applyAlignment="1" applyProtection="1">
      <alignment/>
      <protection locked="0"/>
    </xf>
    <xf numFmtId="2" fontId="40" fillId="0" borderId="15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2" fontId="40" fillId="0" borderId="15" xfId="0" applyNumberFormat="1" applyFont="1" applyBorder="1" applyAlignment="1">
      <alignment/>
    </xf>
    <xf numFmtId="2" fontId="40" fillId="0" borderId="23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2"/>
  <sheetViews>
    <sheetView tabSelected="1" zoomScalePageLayoutView="0" workbookViewId="0" topLeftCell="A1">
      <selection activeCell="B86" sqref="B86"/>
    </sheetView>
  </sheetViews>
  <sheetFormatPr defaultColWidth="9.140625" defaultRowHeight="12.75"/>
  <cols>
    <col min="1" max="1" width="52.140625" style="0" customWidth="1"/>
    <col min="2" max="2" width="29.7109375" style="0" customWidth="1"/>
    <col min="3" max="3" width="30.28125" style="0" customWidth="1"/>
    <col min="4" max="4" width="1.7109375" style="0" customWidth="1"/>
    <col min="5" max="5" width="25.57421875" style="0" customWidth="1"/>
    <col min="7" max="7" width="20.28125" style="0" bestFit="1" customWidth="1"/>
    <col min="8" max="8" width="14.8515625" style="0" bestFit="1" customWidth="1"/>
  </cols>
  <sheetData>
    <row r="1" spans="1:5" ht="12.75">
      <c r="A1" s="1" t="s">
        <v>134</v>
      </c>
      <c r="B1" s="2"/>
      <c r="C1" s="2"/>
      <c r="D1" s="3"/>
      <c r="E1" s="3"/>
    </row>
    <row r="2" spans="1:5" ht="12.75">
      <c r="A2" s="4" t="s">
        <v>166</v>
      </c>
      <c r="B2" s="5"/>
      <c r="C2" s="5"/>
      <c r="D2" s="3"/>
      <c r="E2" s="3"/>
    </row>
    <row r="3" spans="1:7" ht="12.75">
      <c r="A3" s="3" t="s">
        <v>0</v>
      </c>
      <c r="B3" s="3" t="s">
        <v>1</v>
      </c>
      <c r="C3" s="3" t="s">
        <v>1</v>
      </c>
      <c r="D3" s="3"/>
      <c r="E3" s="3" t="s">
        <v>1</v>
      </c>
      <c r="F3" t="s">
        <v>71</v>
      </c>
      <c r="G3" t="s">
        <v>71</v>
      </c>
    </row>
    <row r="4" spans="1:5" ht="12.75">
      <c r="A4" s="3"/>
      <c r="B4" s="3"/>
      <c r="C4" s="18"/>
      <c r="D4" s="3"/>
      <c r="E4" s="3"/>
    </row>
    <row r="5" spans="1:5" ht="12.75">
      <c r="A5" s="3"/>
      <c r="B5" s="1" t="s">
        <v>2</v>
      </c>
      <c r="C5" s="32" t="s">
        <v>2</v>
      </c>
      <c r="D5" s="3"/>
      <c r="E5" s="3"/>
    </row>
    <row r="6" spans="1:5" ht="12.75">
      <c r="A6" s="1" t="s">
        <v>3</v>
      </c>
      <c r="B6" s="6" t="s">
        <v>165</v>
      </c>
      <c r="C6" s="33" t="s">
        <v>160</v>
      </c>
      <c r="D6" s="3"/>
      <c r="E6" s="1" t="s">
        <v>4</v>
      </c>
    </row>
    <row r="7" spans="1:5" ht="12.75">
      <c r="A7" s="3"/>
      <c r="B7" s="3"/>
      <c r="C7" s="18"/>
      <c r="D7" s="3"/>
      <c r="E7" s="3"/>
    </row>
    <row r="8" spans="1:6" ht="12.75">
      <c r="A8" s="3" t="s">
        <v>5</v>
      </c>
      <c r="B8" s="34" t="s">
        <v>140</v>
      </c>
      <c r="C8" s="35" t="s">
        <v>131</v>
      </c>
      <c r="D8" s="3"/>
      <c r="E8" s="3" t="s">
        <v>6</v>
      </c>
      <c r="F8" t="s">
        <v>71</v>
      </c>
    </row>
    <row r="9" spans="1:5" ht="12.75">
      <c r="A9" s="1" t="s">
        <v>7</v>
      </c>
      <c r="B9" s="7"/>
      <c r="C9" s="27"/>
      <c r="D9" s="3"/>
      <c r="E9" s="7"/>
    </row>
    <row r="10" spans="1:5" ht="12.75">
      <c r="A10" s="3" t="s">
        <v>8</v>
      </c>
      <c r="B10" s="7"/>
      <c r="C10" s="27"/>
      <c r="D10" s="3"/>
      <c r="E10" s="7"/>
    </row>
    <row r="11" spans="1:5" ht="12.75">
      <c r="A11" s="2" t="s">
        <v>9</v>
      </c>
      <c r="B11" s="9"/>
      <c r="C11" s="28"/>
      <c r="D11" s="2"/>
      <c r="E11" s="9"/>
    </row>
    <row r="12" spans="1:5" ht="12.75">
      <c r="A12" s="3" t="s">
        <v>10</v>
      </c>
      <c r="B12" s="7"/>
      <c r="C12" s="7"/>
      <c r="D12" s="30"/>
      <c r="E12" s="7"/>
    </row>
    <row r="13" spans="1:5" ht="12.75">
      <c r="A13" s="3" t="s">
        <v>143</v>
      </c>
      <c r="B13" s="12">
        <v>158301653168.14</v>
      </c>
      <c r="C13" s="12">
        <v>88385906448.05</v>
      </c>
      <c r="D13" s="27"/>
      <c r="E13" s="12">
        <f>-C13+B13</f>
        <v>69915746720.09001</v>
      </c>
    </row>
    <row r="14" spans="1:5" ht="13.5" thickBot="1">
      <c r="A14" s="3" t="s">
        <v>11</v>
      </c>
      <c r="B14" s="13">
        <f>SUM(B13)</f>
        <v>158301653168.14</v>
      </c>
      <c r="C14" s="13">
        <f>SUM(C13)</f>
        <v>88385906448.05</v>
      </c>
      <c r="D14" s="36"/>
      <c r="E14" s="13">
        <f>SUM(E13)</f>
        <v>69915746720.09001</v>
      </c>
    </row>
    <row r="15" spans="1:5" ht="13.5" thickTop="1">
      <c r="A15" s="3"/>
      <c r="B15" s="10"/>
      <c r="C15" s="10"/>
      <c r="D15" s="27"/>
      <c r="E15" s="7"/>
    </row>
    <row r="16" spans="1:5" ht="12.75">
      <c r="A16" s="3" t="s">
        <v>12</v>
      </c>
      <c r="B16" s="10"/>
      <c r="C16" s="10"/>
      <c r="D16" s="27"/>
      <c r="E16" s="11"/>
    </row>
    <row r="17" spans="1:5" ht="12.75">
      <c r="A17" s="3" t="s">
        <v>13</v>
      </c>
      <c r="B17" s="11">
        <v>53148236593.3</v>
      </c>
      <c r="C17" s="11">
        <v>54966033859.29</v>
      </c>
      <c r="D17" s="27"/>
      <c r="E17" s="11">
        <f>-C17+B17</f>
        <v>-1817797265.9899979</v>
      </c>
    </row>
    <row r="18" spans="1:5" ht="12.75">
      <c r="A18" s="3" t="s">
        <v>14</v>
      </c>
      <c r="B18" s="12">
        <v>-5200000000</v>
      </c>
      <c r="C18" s="12">
        <v>-5200000000</v>
      </c>
      <c r="D18" s="27"/>
      <c r="E18" s="12">
        <f>-C18+B18</f>
        <v>0</v>
      </c>
    </row>
    <row r="19" spans="1:5" ht="13.5" thickBot="1">
      <c r="A19" s="3" t="s">
        <v>11</v>
      </c>
      <c r="B19" s="13">
        <f>SUM(B17:B18)</f>
        <v>47948236593.3</v>
      </c>
      <c r="C19" s="13">
        <f>SUM(C17:C18)</f>
        <v>49766033859.29</v>
      </c>
      <c r="D19" s="36"/>
      <c r="E19" s="13">
        <f>SUM(+B19-C19)</f>
        <v>-1817797265.9899979</v>
      </c>
    </row>
    <row r="20" spans="1:5" ht="13.5" thickTop="1">
      <c r="A20" s="3"/>
      <c r="B20" s="10"/>
      <c r="C20" s="10"/>
      <c r="D20" s="27"/>
      <c r="E20" s="11"/>
    </row>
    <row r="21" spans="1:5" ht="12.75">
      <c r="A21" s="3" t="s">
        <v>15</v>
      </c>
      <c r="B21" s="10"/>
      <c r="C21" s="10"/>
      <c r="D21" s="27"/>
      <c r="E21" s="11"/>
    </row>
    <row r="22" spans="1:5" ht="12.75">
      <c r="A22" s="3" t="s">
        <v>16</v>
      </c>
      <c r="B22" s="10"/>
      <c r="C22" s="10"/>
      <c r="D22" s="27"/>
      <c r="E22" s="11"/>
    </row>
    <row r="23" spans="1:5" ht="12.75">
      <c r="A23" s="3" t="s">
        <v>17</v>
      </c>
      <c r="B23" s="14"/>
      <c r="C23" s="14"/>
      <c r="D23" s="27"/>
      <c r="E23" s="11"/>
    </row>
    <row r="24" spans="1:5" ht="12.75">
      <c r="A24" s="3" t="s">
        <v>18</v>
      </c>
      <c r="B24" s="10">
        <v>54423800891.09</v>
      </c>
      <c r="C24" s="10">
        <v>54423797600.11</v>
      </c>
      <c r="D24" s="53" t="s">
        <v>71</v>
      </c>
      <c r="E24" s="11">
        <f>-C24+B24</f>
        <v>3290.979995727539</v>
      </c>
    </row>
    <row r="25" spans="1:5" ht="12.75">
      <c r="A25" s="3" t="s">
        <v>19</v>
      </c>
      <c r="B25" s="11"/>
      <c r="C25" s="11"/>
      <c r="D25" s="27"/>
      <c r="E25" s="11"/>
    </row>
    <row r="26" spans="1:5" ht="12.75">
      <c r="A26" s="3" t="s">
        <v>20</v>
      </c>
      <c r="B26" s="11">
        <v>8384989907.58</v>
      </c>
      <c r="C26" s="11">
        <v>10298149881.52</v>
      </c>
      <c r="D26" s="27"/>
      <c r="E26" s="11">
        <f>-C26+B26</f>
        <v>-1913159973.9400005</v>
      </c>
    </row>
    <row r="27" spans="1:5" ht="12.75">
      <c r="A27" s="3" t="s">
        <v>21</v>
      </c>
      <c r="B27" s="11"/>
      <c r="C27" s="11"/>
      <c r="D27" s="27"/>
      <c r="E27" s="11"/>
    </row>
    <row r="28" spans="1:5" ht="12.75">
      <c r="A28" s="3" t="s">
        <v>22</v>
      </c>
      <c r="B28" s="11">
        <v>-49657806354.23</v>
      </c>
      <c r="C28" s="11">
        <v>-43826722490.1</v>
      </c>
      <c r="D28" s="53" t="s">
        <v>71</v>
      </c>
      <c r="E28" s="11">
        <f>-C28+B28</f>
        <v>-5831083864.130005</v>
      </c>
    </row>
    <row r="29" spans="1:5" ht="12.75">
      <c r="A29" s="3" t="s">
        <v>23</v>
      </c>
      <c r="B29" s="11"/>
      <c r="C29" s="11"/>
      <c r="D29" s="27"/>
      <c r="E29" s="11"/>
    </row>
    <row r="30" spans="1:5" ht="12.75">
      <c r="A30" s="3" t="s">
        <v>24</v>
      </c>
      <c r="B30" s="11">
        <v>1798348678.46</v>
      </c>
      <c r="C30" s="11">
        <v>-873688798.31</v>
      </c>
      <c r="D30" s="53" t="s">
        <v>71</v>
      </c>
      <c r="E30" s="11">
        <f>-C30+B30</f>
        <v>2672037476.77</v>
      </c>
    </row>
    <row r="31" spans="1:5" ht="12.75">
      <c r="A31" s="3" t="s">
        <v>25</v>
      </c>
      <c r="B31" s="12">
        <v>-160673031.12</v>
      </c>
      <c r="C31" s="12">
        <v>-151666795.9</v>
      </c>
      <c r="D31" s="27"/>
      <c r="E31" s="12">
        <f>-C31+B31</f>
        <v>-9006235.219999999</v>
      </c>
    </row>
    <row r="32" spans="1:5" ht="13.5" thickBot="1">
      <c r="A32" s="3" t="s">
        <v>11</v>
      </c>
      <c r="B32" s="13">
        <f>SUM(B24:B31)</f>
        <v>14788660091.779993</v>
      </c>
      <c r="C32" s="13">
        <f>SUM(C24:C31)</f>
        <v>19869869397.320004</v>
      </c>
      <c r="D32" s="58" t="s">
        <v>71</v>
      </c>
      <c r="E32" s="13">
        <f>SUM(+B32-C32)</f>
        <v>-5081209305.54001</v>
      </c>
    </row>
    <row r="33" spans="1:5" ht="13.5" thickTop="1">
      <c r="A33" s="3"/>
      <c r="B33" s="11"/>
      <c r="C33" s="11"/>
      <c r="D33" s="27"/>
      <c r="E33" s="11"/>
    </row>
    <row r="34" spans="1:5" ht="12.75">
      <c r="A34" s="23" t="s">
        <v>148</v>
      </c>
      <c r="B34" s="11"/>
      <c r="C34" s="11"/>
      <c r="D34" s="27"/>
      <c r="E34" s="11"/>
    </row>
    <row r="35" spans="1:5" ht="13.5" thickBot="1">
      <c r="A35" s="23" t="s">
        <v>152</v>
      </c>
      <c r="B35" s="21">
        <v>14211677417.89</v>
      </c>
      <c r="C35" s="21">
        <v>13763139245.28</v>
      </c>
      <c r="D35" s="37"/>
      <c r="E35" s="13">
        <f>-C35+B35</f>
        <v>448538172.6099987</v>
      </c>
    </row>
    <row r="36" spans="1:5" ht="13.5" thickTop="1">
      <c r="A36" s="3"/>
      <c r="B36" s="10"/>
      <c r="C36" s="10"/>
      <c r="D36" s="27"/>
      <c r="E36" s="11"/>
    </row>
    <row r="37" spans="1:5" ht="12.75">
      <c r="A37" s="3" t="s">
        <v>26</v>
      </c>
      <c r="B37" s="10"/>
      <c r="C37" s="10"/>
      <c r="D37" s="27"/>
      <c r="E37" s="11"/>
    </row>
    <row r="38" spans="1:5" ht="12.75">
      <c r="A38" s="3" t="s">
        <v>27</v>
      </c>
      <c r="B38" s="11">
        <v>79890</v>
      </c>
      <c r="C38" s="11">
        <v>79890</v>
      </c>
      <c r="D38" s="27" t="s">
        <v>71</v>
      </c>
      <c r="E38" s="11">
        <f>-C38+B38</f>
        <v>0</v>
      </c>
    </row>
    <row r="39" spans="1:5" ht="12.75">
      <c r="A39" s="3" t="s">
        <v>28</v>
      </c>
      <c r="B39" s="11">
        <v>154716382.82</v>
      </c>
      <c r="C39" s="11">
        <v>141216250.69</v>
      </c>
      <c r="D39" s="61" t="s">
        <v>71</v>
      </c>
      <c r="E39" s="11">
        <f>-C39+B39</f>
        <v>13500132.129999995</v>
      </c>
    </row>
    <row r="40" spans="1:5" ht="12.75">
      <c r="A40" s="2" t="s">
        <v>29</v>
      </c>
      <c r="B40" s="10"/>
      <c r="C40" s="10"/>
      <c r="D40" s="28"/>
      <c r="E40" s="11"/>
    </row>
    <row r="41" spans="1:5" ht="12.75">
      <c r="A41" s="2" t="s">
        <v>30</v>
      </c>
      <c r="B41" s="11">
        <v>39039669.01</v>
      </c>
      <c r="C41" s="11">
        <v>30866310.01</v>
      </c>
      <c r="D41" s="25"/>
      <c r="E41" s="11">
        <f>-C41+B41</f>
        <v>8173358.999999996</v>
      </c>
    </row>
    <row r="42" spans="1:5" ht="12.75">
      <c r="A42" s="3" t="s">
        <v>31</v>
      </c>
      <c r="B42" s="11">
        <v>1846386587.72</v>
      </c>
      <c r="C42" s="11">
        <v>2144636767.5</v>
      </c>
      <c r="D42" s="27"/>
      <c r="E42" s="11">
        <f>-C42+B42</f>
        <v>-298250179.78</v>
      </c>
    </row>
    <row r="43" spans="1:5" ht="12.75">
      <c r="A43" s="3" t="s">
        <v>132</v>
      </c>
      <c r="B43" s="11">
        <v>62832.49</v>
      </c>
      <c r="C43" s="11">
        <v>943.96</v>
      </c>
      <c r="D43" s="27"/>
      <c r="E43" s="11">
        <f aca="true" t="shared" si="0" ref="E43:E48">-C43+B43</f>
        <v>61888.53</v>
      </c>
    </row>
    <row r="44" spans="1:5" ht="12.75">
      <c r="A44" s="3" t="s">
        <v>129</v>
      </c>
      <c r="B44" s="11">
        <v>1813773809.34</v>
      </c>
      <c r="C44" s="11">
        <v>2547768067.52</v>
      </c>
      <c r="D44" s="53" t="s">
        <v>151</v>
      </c>
      <c r="E44" s="11">
        <f t="shared" si="0"/>
        <v>-733994258.1800001</v>
      </c>
    </row>
    <row r="45" spans="1:5" ht="12.75">
      <c r="A45" s="23" t="s">
        <v>153</v>
      </c>
      <c r="B45" s="11">
        <v>2075458941.51</v>
      </c>
      <c r="C45" s="11">
        <v>2187923818.1</v>
      </c>
      <c r="D45" s="53" t="s">
        <v>151</v>
      </c>
      <c r="E45" s="11">
        <f t="shared" si="0"/>
        <v>-112464876.58999991</v>
      </c>
    </row>
    <row r="46" spans="1:5" ht="12.75">
      <c r="A46" s="3" t="s">
        <v>32</v>
      </c>
      <c r="B46" s="11">
        <v>40771036.57</v>
      </c>
      <c r="C46" s="11">
        <v>43550872.26</v>
      </c>
      <c r="D46" s="27" t="s">
        <v>71</v>
      </c>
      <c r="E46" s="11">
        <f t="shared" si="0"/>
        <v>-2779835.6899999976</v>
      </c>
    </row>
    <row r="47" spans="1:5" ht="12.75">
      <c r="A47" s="3" t="s">
        <v>130</v>
      </c>
      <c r="B47" s="11">
        <v>-1813773809.34</v>
      </c>
      <c r="C47" s="11">
        <v>-2547768067.52</v>
      </c>
      <c r="D47" s="53" t="s">
        <v>151</v>
      </c>
      <c r="E47" s="11">
        <f t="shared" si="0"/>
        <v>733994258.1800001</v>
      </c>
    </row>
    <row r="48" spans="1:5" ht="12.75">
      <c r="A48" s="23" t="s">
        <v>154</v>
      </c>
      <c r="B48" s="25">
        <v>22273356812.14</v>
      </c>
      <c r="C48" s="25">
        <v>24142165404.77</v>
      </c>
      <c r="D48" s="53" t="s">
        <v>71</v>
      </c>
      <c r="E48" s="11">
        <f t="shared" si="0"/>
        <v>-1868808592.630001</v>
      </c>
    </row>
    <row r="49" spans="1:5" ht="12.75">
      <c r="A49" s="23" t="s">
        <v>155</v>
      </c>
      <c r="B49" s="25">
        <v>-635980453.44</v>
      </c>
      <c r="C49" s="25">
        <v>-2623036439.99</v>
      </c>
      <c r="D49" s="53" t="s">
        <v>71</v>
      </c>
      <c r="E49" s="11">
        <f>-C49+B49</f>
        <v>1987055986.5499997</v>
      </c>
    </row>
    <row r="50" spans="1:5" ht="12.75">
      <c r="A50" s="3" t="s">
        <v>139</v>
      </c>
      <c r="B50" s="25">
        <v>39570420.27</v>
      </c>
      <c r="C50" s="25">
        <v>32529283.04</v>
      </c>
      <c r="D50" s="27"/>
      <c r="E50" s="11">
        <f>-C50+B50</f>
        <v>7041137.230000004</v>
      </c>
    </row>
    <row r="51" spans="1:5" ht="12.75">
      <c r="A51" s="23" t="s">
        <v>156</v>
      </c>
      <c r="B51" s="25">
        <v>15815726.67</v>
      </c>
      <c r="C51" s="25">
        <v>9956512.75</v>
      </c>
      <c r="D51" s="27"/>
      <c r="E51" s="11">
        <f>-C51+B51</f>
        <v>5859213.92</v>
      </c>
    </row>
    <row r="52" spans="1:5" ht="12.75">
      <c r="A52" s="23" t="s">
        <v>157</v>
      </c>
      <c r="B52" s="25">
        <v>6660.5</v>
      </c>
      <c r="C52" s="25">
        <v>19783</v>
      </c>
      <c r="D52" s="38"/>
      <c r="E52" s="17">
        <f>-C52+B52</f>
        <v>-13122.5</v>
      </c>
    </row>
    <row r="53" spans="1:5" ht="13.5" thickBot="1">
      <c r="A53" s="3" t="s">
        <v>33</v>
      </c>
      <c r="B53" s="45">
        <f>SUM(B38:B52)</f>
        <v>25849284506.26</v>
      </c>
      <c r="C53" s="45">
        <f>SUM(C38:C52)</f>
        <v>26109909396.090004</v>
      </c>
      <c r="D53" s="55" t="s">
        <v>151</v>
      </c>
      <c r="E53" s="44">
        <f>SUM(+B53-C53)</f>
        <v>-260624889.83000565</v>
      </c>
    </row>
    <row r="54" spans="1:5" ht="13.5" thickTop="1">
      <c r="A54" s="3"/>
      <c r="B54" s="29"/>
      <c r="C54" s="29"/>
      <c r="D54" s="27"/>
      <c r="E54" s="11"/>
    </row>
    <row r="55" spans="1:5" ht="13.5" thickBot="1">
      <c r="A55" s="3" t="s">
        <v>34</v>
      </c>
      <c r="B55" s="13">
        <f>SUM(B14+B19+B32+B35+B53)</f>
        <v>261099511777.37</v>
      </c>
      <c r="C55" s="13">
        <f>SUM(C14+C19+C32+C35+C53)</f>
        <v>197894858346.03</v>
      </c>
      <c r="D55" s="56" t="s">
        <v>151</v>
      </c>
      <c r="E55" s="13">
        <f>-C55+B55</f>
        <v>63204653431.34</v>
      </c>
    </row>
    <row r="56" spans="1:5" ht="13.5" thickTop="1">
      <c r="A56" s="3"/>
      <c r="B56" s="11"/>
      <c r="C56" s="11"/>
      <c r="D56" s="27"/>
      <c r="E56" s="11"/>
    </row>
    <row r="57" spans="1:5" ht="13.5" thickBot="1">
      <c r="A57" s="23" t="s">
        <v>158</v>
      </c>
      <c r="B57" s="13">
        <v>25677622068.66</v>
      </c>
      <c r="C57" s="13">
        <v>23346758448.62</v>
      </c>
      <c r="D57" s="37"/>
      <c r="E57" s="13">
        <f>SUM(+B57-C57)</f>
        <v>2330863620.040001</v>
      </c>
    </row>
    <row r="58" spans="1:5" ht="13.5" thickTop="1">
      <c r="A58" s="2" t="s">
        <v>146</v>
      </c>
      <c r="B58" s="9"/>
      <c r="C58" s="9"/>
      <c r="D58" s="28"/>
      <c r="E58" s="9"/>
    </row>
    <row r="59" spans="1:5" ht="12.75">
      <c r="A59" s="3" t="s">
        <v>35</v>
      </c>
      <c r="B59" s="10"/>
      <c r="C59" s="10"/>
      <c r="D59" s="27"/>
      <c r="E59" s="7"/>
    </row>
    <row r="60" spans="1:5" ht="13.5" thickBot="1">
      <c r="A60" s="2" t="s">
        <v>36</v>
      </c>
      <c r="B60" s="16">
        <v>1993326242.33</v>
      </c>
      <c r="C60" s="16">
        <v>-10368628753.84</v>
      </c>
      <c r="D60" s="54" t="s">
        <v>71</v>
      </c>
      <c r="E60" s="13">
        <f>-C60+B60</f>
        <v>12361954996.17</v>
      </c>
    </row>
    <row r="61" spans="1:5" ht="13.5" thickTop="1">
      <c r="A61" s="2"/>
      <c r="B61" s="10"/>
      <c r="C61" s="10"/>
      <c r="D61" s="27"/>
      <c r="E61" s="7"/>
    </row>
    <row r="62" spans="1:5" ht="12.75">
      <c r="A62" s="3" t="s">
        <v>37</v>
      </c>
      <c r="B62" s="9"/>
      <c r="C62" s="9"/>
      <c r="D62" s="28"/>
      <c r="E62" s="9"/>
    </row>
    <row r="63" spans="1:5" ht="13.5" thickBot="1">
      <c r="A63" s="2" t="s">
        <v>38</v>
      </c>
      <c r="B63" s="16">
        <v>1061796753589.24</v>
      </c>
      <c r="C63" s="16">
        <v>946710836308.87</v>
      </c>
      <c r="D63" s="54" t="s">
        <v>71</v>
      </c>
      <c r="E63" s="13">
        <f>-C63+B63</f>
        <v>115085917280.37</v>
      </c>
    </row>
    <row r="64" spans="1:5" ht="13.5" thickTop="1">
      <c r="A64" s="3"/>
      <c r="B64" s="10"/>
      <c r="C64" s="10"/>
      <c r="D64" s="29"/>
      <c r="E64" s="10"/>
    </row>
    <row r="65" spans="1:5" ht="12.75">
      <c r="A65" s="3" t="s">
        <v>39</v>
      </c>
      <c r="B65" s="10"/>
      <c r="C65" s="10"/>
      <c r="D65" s="27"/>
      <c r="E65" s="11"/>
    </row>
    <row r="66" spans="1:5" ht="12.75">
      <c r="A66" s="3" t="s">
        <v>40</v>
      </c>
      <c r="B66" s="11">
        <v>20685324.88</v>
      </c>
      <c r="C66" s="11">
        <v>20685324.88</v>
      </c>
      <c r="D66" s="27" t="s">
        <v>71</v>
      </c>
      <c r="E66" s="11">
        <f>-C66+B66</f>
        <v>0</v>
      </c>
    </row>
    <row r="67" spans="1:5" ht="12.75">
      <c r="A67" s="3" t="s">
        <v>41</v>
      </c>
      <c r="B67" s="11">
        <v>11041058821.09</v>
      </c>
      <c r="C67" s="11">
        <v>11041058821.09</v>
      </c>
      <c r="D67" s="27"/>
      <c r="E67" s="11">
        <f>-C67+B67</f>
        <v>0</v>
      </c>
    </row>
    <row r="68" spans="1:5" ht="12.75">
      <c r="A68" s="3" t="s">
        <v>42</v>
      </c>
      <c r="B68" s="11"/>
      <c r="C68" s="11"/>
      <c r="D68" s="27"/>
      <c r="E68" s="11"/>
    </row>
    <row r="69" spans="1:5" ht="12.75">
      <c r="A69" s="3" t="s">
        <v>43</v>
      </c>
      <c r="B69" s="11">
        <v>-11036836601.1</v>
      </c>
      <c r="C69" s="11">
        <v>-11036836601.1</v>
      </c>
      <c r="D69" s="27"/>
      <c r="E69" s="11">
        <f>-C69+B69</f>
        <v>0</v>
      </c>
    </row>
    <row r="70" spans="1:5" ht="12.75">
      <c r="A70" s="3" t="s">
        <v>44</v>
      </c>
      <c r="B70" s="11">
        <v>160673031.12</v>
      </c>
      <c r="C70" s="11">
        <v>151666795.9</v>
      </c>
      <c r="D70" s="27"/>
      <c r="E70" s="11">
        <f>-C70+B70</f>
        <v>9006235.219999999</v>
      </c>
    </row>
    <row r="71" spans="1:5" ht="12.75">
      <c r="A71" s="2" t="s">
        <v>45</v>
      </c>
      <c r="B71" s="9"/>
      <c r="C71" s="9"/>
      <c r="D71" s="28"/>
      <c r="E71" s="9"/>
    </row>
    <row r="72" spans="1:5" ht="12.75">
      <c r="A72" s="2" t="s">
        <v>46</v>
      </c>
      <c r="B72" s="11">
        <v>316881.59</v>
      </c>
      <c r="C72" s="11">
        <v>267645.31</v>
      </c>
      <c r="D72" s="28"/>
      <c r="E72" s="11">
        <f>-C72+B72</f>
        <v>49236.28000000003</v>
      </c>
    </row>
    <row r="73" spans="1:5" ht="12.75">
      <c r="A73" s="3" t="s">
        <v>47</v>
      </c>
      <c r="B73" s="11">
        <v>184916556.37</v>
      </c>
      <c r="C73" s="11">
        <v>-1804650308.04</v>
      </c>
      <c r="D73" s="48"/>
      <c r="E73" s="11">
        <f>-C73+B73</f>
        <v>1989566864.4099998</v>
      </c>
    </row>
    <row r="74" spans="1:5" ht="12.75">
      <c r="A74" s="3" t="s">
        <v>119</v>
      </c>
      <c r="B74" s="11">
        <v>4930898.53</v>
      </c>
      <c r="C74" s="11">
        <v>3352174.1</v>
      </c>
      <c r="D74" s="27"/>
      <c r="E74" s="11">
        <f>-C74+B74</f>
        <v>1578724.4300000002</v>
      </c>
    </row>
    <row r="75" spans="1:5" ht="12.75">
      <c r="A75" s="3" t="s">
        <v>48</v>
      </c>
      <c r="B75" s="11" t="s">
        <v>71</v>
      </c>
      <c r="C75" s="11" t="s">
        <v>71</v>
      </c>
      <c r="D75" s="27"/>
      <c r="E75" s="11"/>
    </row>
    <row r="76" spans="1:5" ht="12.75">
      <c r="A76" s="3" t="s">
        <v>49</v>
      </c>
      <c r="B76" s="11">
        <v>433194060.3</v>
      </c>
      <c r="C76" s="11">
        <v>1215455982.32</v>
      </c>
      <c r="D76" s="53" t="s">
        <v>71</v>
      </c>
      <c r="E76" s="11">
        <f>-C76+B76</f>
        <v>-782261922.02</v>
      </c>
    </row>
    <row r="77" spans="1:5" ht="13.5" thickBot="1">
      <c r="A77" s="3" t="s">
        <v>50</v>
      </c>
      <c r="B77" s="44">
        <f>SUM(B66:B76)</f>
        <v>808938972.779999</v>
      </c>
      <c r="C77" s="44">
        <f>SUM(C66:C76)</f>
        <v>-409000165.54000115</v>
      </c>
      <c r="D77" s="55" t="s">
        <v>71</v>
      </c>
      <c r="E77" s="44">
        <f>-C77+B77</f>
        <v>1217939138.3200002</v>
      </c>
    </row>
    <row r="78" spans="1:5" ht="14.25" thickBot="1" thickTop="1">
      <c r="A78" s="3" t="s">
        <v>51</v>
      </c>
      <c r="B78" s="13">
        <f>SUM(B55+B57+B77+B60+B63)</f>
        <v>1351376152650.38</v>
      </c>
      <c r="C78" s="13">
        <f>SUM(C55+C57+C77+C60+C63)</f>
        <v>1157174824184.14</v>
      </c>
      <c r="D78" s="56" t="s">
        <v>151</v>
      </c>
      <c r="E78" s="13">
        <f>-C78+B78</f>
        <v>194201328466.24</v>
      </c>
    </row>
    <row r="79" spans="1:5" ht="13.5" thickTop="1">
      <c r="A79" s="3"/>
      <c r="B79" s="11"/>
      <c r="C79" s="11"/>
      <c r="D79" s="27"/>
      <c r="E79" s="11"/>
    </row>
    <row r="80" spans="1:5" ht="12.75">
      <c r="A80" s="1" t="s">
        <v>52</v>
      </c>
      <c r="B80" s="10"/>
      <c r="C80" s="10"/>
      <c r="D80" s="27"/>
      <c r="E80" s="11"/>
    </row>
    <row r="81" spans="1:5" ht="12.75">
      <c r="A81" s="3"/>
      <c r="B81" s="10"/>
      <c r="C81" s="10"/>
      <c r="D81" s="27"/>
      <c r="E81" s="11"/>
    </row>
    <row r="82" spans="1:5" ht="12.75">
      <c r="A82" s="3" t="s">
        <v>53</v>
      </c>
      <c r="B82" s="10"/>
      <c r="C82" s="10"/>
      <c r="D82" s="27"/>
      <c r="E82" s="11"/>
    </row>
    <row r="83" spans="1:5" ht="12.75">
      <c r="A83" s="23" t="s">
        <v>54</v>
      </c>
      <c r="B83" s="11">
        <v>11070407542357.5</v>
      </c>
      <c r="C83" s="11">
        <v>10390505320771.3</v>
      </c>
      <c r="D83" s="53" t="s">
        <v>151</v>
      </c>
      <c r="E83" s="11">
        <f>-C83+B83</f>
        <v>679902221586.1992</v>
      </c>
    </row>
    <row r="84" spans="1:7" ht="12.75">
      <c r="A84" s="23" t="s">
        <v>55</v>
      </c>
      <c r="B84" s="11">
        <v>-3020809129760.74</v>
      </c>
      <c r="C84" s="11">
        <v>-2774011247032.51</v>
      </c>
      <c r="D84" s="53" t="s">
        <v>71</v>
      </c>
      <c r="E84" s="11">
        <f>-C84+B84</f>
        <v>-246797882728.23047</v>
      </c>
      <c r="G84" s="31" t="s">
        <v>71</v>
      </c>
    </row>
    <row r="85" spans="1:5" ht="12.75">
      <c r="A85" s="23" t="s">
        <v>56</v>
      </c>
      <c r="B85" s="12">
        <v>3504145338492.35</v>
      </c>
      <c r="C85" s="12">
        <v>3454223413577.27</v>
      </c>
      <c r="D85" s="53" t="s">
        <v>151</v>
      </c>
      <c r="E85" s="12">
        <f>-C85+B85</f>
        <v>49921924915.08008</v>
      </c>
    </row>
    <row r="86" spans="1:5" ht="13.5" thickBot="1">
      <c r="A86" s="3" t="s">
        <v>57</v>
      </c>
      <c r="B86" s="13">
        <f>SUM(B83:B85)</f>
        <v>11553743751089.11</v>
      </c>
      <c r="C86" s="13">
        <f>SUM(C83:C85)</f>
        <v>11070717487316.06</v>
      </c>
      <c r="D86" s="55" t="s">
        <v>151</v>
      </c>
      <c r="E86" s="13">
        <f>B86-C86</f>
        <v>483026263773.0488</v>
      </c>
    </row>
    <row r="87" spans="1:5" ht="13.5" thickTop="1">
      <c r="A87" s="3"/>
      <c r="B87" s="10"/>
      <c r="C87" s="10"/>
      <c r="D87" s="27"/>
      <c r="E87" s="11"/>
    </row>
    <row r="88" spans="1:5" ht="12.75">
      <c r="A88" s="3" t="s">
        <v>58</v>
      </c>
      <c r="B88" s="10"/>
      <c r="C88" s="10"/>
      <c r="D88" s="27"/>
      <c r="E88" s="11"/>
    </row>
    <row r="89" spans="1:5" ht="12.75">
      <c r="A89" s="23" t="s">
        <v>162</v>
      </c>
      <c r="C89" s="10"/>
      <c r="D89" s="27"/>
      <c r="E89" s="17"/>
    </row>
    <row r="90" spans="1:5" ht="12.75">
      <c r="A90" s="23" t="s">
        <v>161</v>
      </c>
      <c r="B90" s="10">
        <v>250000000</v>
      </c>
      <c r="C90" s="10">
        <v>350000000</v>
      </c>
      <c r="D90" s="27"/>
      <c r="E90" s="17">
        <f>-C90+B90</f>
        <v>-100000000</v>
      </c>
    </row>
    <row r="91" spans="1:5" ht="12.75">
      <c r="A91" s="23" t="s">
        <v>163</v>
      </c>
      <c r="B91" s="10">
        <v>-76193200.12</v>
      </c>
      <c r="C91" s="10">
        <v>-40049871.91</v>
      </c>
      <c r="D91" s="27"/>
      <c r="E91" s="17">
        <f>-C91+B91</f>
        <v>-36143328.21000001</v>
      </c>
    </row>
    <row r="92" spans="1:5" ht="12.75">
      <c r="A92" s="23" t="s">
        <v>59</v>
      </c>
      <c r="B92" s="25">
        <v>-1008274086.73</v>
      </c>
      <c r="C92" s="25">
        <v>-5169.59</v>
      </c>
      <c r="D92" s="53" t="s">
        <v>71</v>
      </c>
      <c r="E92" s="17">
        <f>-C92+B92</f>
        <v>-1008268917.14</v>
      </c>
    </row>
    <row r="93" spans="1:5" ht="12.75">
      <c r="A93" s="3" t="s">
        <v>60</v>
      </c>
      <c r="B93" s="43" t="s">
        <v>147</v>
      </c>
      <c r="C93" s="43"/>
      <c r="D93" s="38"/>
      <c r="E93" s="43"/>
    </row>
    <row r="94" spans="1:8" ht="13.5" thickBot="1">
      <c r="A94" s="3" t="s">
        <v>61</v>
      </c>
      <c r="B94" s="13">
        <f>SUM(B90:B92)</f>
        <v>-834467286.85</v>
      </c>
      <c r="C94" s="13">
        <f>SUM(C90:C92)</f>
        <v>309944958.50000006</v>
      </c>
      <c r="D94" s="27"/>
      <c r="E94" s="13">
        <f>SUM(+B94-C94)</f>
        <v>-1144412245.3500001</v>
      </c>
      <c r="H94" t="s">
        <v>71</v>
      </c>
    </row>
    <row r="95" spans="1:5" ht="14.25" thickBot="1" thickTop="1">
      <c r="A95" s="3" t="s">
        <v>62</v>
      </c>
      <c r="B95" s="13">
        <f>SUM(B86-B94)</f>
        <v>11554578218375.959</v>
      </c>
      <c r="C95" s="13">
        <f>SUM(C86-C94)</f>
        <v>11070407542357.56</v>
      </c>
      <c r="D95" s="57" t="s">
        <v>151</v>
      </c>
      <c r="E95" s="19">
        <f>SUM(+B95-C95)</f>
        <v>484170676018.39844</v>
      </c>
    </row>
    <row r="96" spans="1:8" ht="14.25" thickBot="1" thickTop="1">
      <c r="A96" s="3" t="s">
        <v>63</v>
      </c>
      <c r="B96" s="13">
        <f>SUM(B78+B95)</f>
        <v>12905954371026.34</v>
      </c>
      <c r="C96" s="13">
        <f>SUM(C78+C95)</f>
        <v>12227582366541.701</v>
      </c>
      <c r="D96" s="60" t="s">
        <v>151</v>
      </c>
      <c r="E96" s="13">
        <f>SUM(+B96-C96)</f>
        <v>678372004484.6387</v>
      </c>
      <c r="H96" s="13"/>
    </row>
    <row r="97" spans="1:5" ht="13.5" thickTop="1">
      <c r="A97" s="3"/>
      <c r="B97" s="10"/>
      <c r="C97" s="10"/>
      <c r="D97" s="27"/>
      <c r="E97" s="11"/>
    </row>
    <row r="98" spans="1:5" ht="12.75">
      <c r="A98" s="1" t="s">
        <v>64</v>
      </c>
      <c r="B98" s="10"/>
      <c r="C98" s="10"/>
      <c r="D98" s="27"/>
      <c r="E98" s="11"/>
    </row>
    <row r="99" spans="1:5" ht="12.75">
      <c r="A99" s="3"/>
      <c r="B99" s="10"/>
      <c r="C99" s="10"/>
      <c r="D99" s="27"/>
      <c r="E99" s="11"/>
    </row>
    <row r="100" spans="1:5" ht="12.75">
      <c r="A100" s="3" t="s">
        <v>65</v>
      </c>
      <c r="B100" s="10"/>
      <c r="C100" s="10"/>
      <c r="D100" s="27"/>
      <c r="E100" s="11"/>
    </row>
    <row r="101" spans="1:7" ht="12.75">
      <c r="A101" s="2" t="s">
        <v>121</v>
      </c>
      <c r="B101" s="9"/>
      <c r="C101" s="9"/>
      <c r="D101" s="28"/>
      <c r="E101" s="9"/>
      <c r="G101" t="s">
        <v>71</v>
      </c>
    </row>
    <row r="102" spans="2:5" ht="12.75">
      <c r="B102" s="14"/>
      <c r="C102" s="14"/>
      <c r="D102" s="27"/>
      <c r="E102" s="14"/>
    </row>
    <row r="103" spans="1:5" ht="12.75">
      <c r="A103" s="23" t="s">
        <v>128</v>
      </c>
      <c r="B103" s="11">
        <f>12793544396563.7-8573815711.02</f>
        <v>12784970580852.68</v>
      </c>
      <c r="C103" s="11">
        <f>11984852393659.5-8573815711.02+0.06</f>
        <v>11976278577948.541</v>
      </c>
      <c r="D103" s="27"/>
      <c r="E103" s="11">
        <f>-C103+B103</f>
        <v>808692002904.1387</v>
      </c>
    </row>
    <row r="104" spans="1:5" ht="12.75">
      <c r="A104" s="3" t="s">
        <v>122</v>
      </c>
      <c r="B104" s="12">
        <v>5039100141755.8</v>
      </c>
      <c r="C104" s="12">
        <v>4761904290623.49</v>
      </c>
      <c r="D104" s="27"/>
      <c r="E104" s="12">
        <f>-C104+B104</f>
        <v>277195851132.3096</v>
      </c>
    </row>
    <row r="105" spans="1:5" ht="13.5" thickBot="1">
      <c r="A105" s="3" t="s">
        <v>123</v>
      </c>
      <c r="B105" s="13">
        <f>SUM(B103+B104)</f>
        <v>17824070722608.48</v>
      </c>
      <c r="C105" s="13">
        <f>SUM(C103+C104)</f>
        <v>16738182868572.031</v>
      </c>
      <c r="D105" s="36"/>
      <c r="E105" s="13">
        <f>SUM(+B105-C105)</f>
        <v>1085887854036.4492</v>
      </c>
    </row>
    <row r="106" spans="1:5" ht="13.5" thickTop="1">
      <c r="A106" s="2"/>
      <c r="B106" s="10"/>
      <c r="C106" s="10"/>
      <c r="D106" s="28"/>
      <c r="E106" s="11"/>
    </row>
    <row r="107" spans="1:5" ht="12.75">
      <c r="A107" s="3" t="s">
        <v>124</v>
      </c>
      <c r="B107" s="10"/>
      <c r="C107" s="10"/>
      <c r="D107" s="27"/>
      <c r="E107" s="11"/>
    </row>
    <row r="108" spans="1:5" ht="12.75">
      <c r="A108" s="3" t="s">
        <v>66</v>
      </c>
      <c r="B108" s="10"/>
      <c r="C108" s="10"/>
      <c r="D108" s="27"/>
      <c r="E108" s="11"/>
    </row>
    <row r="109" spans="1:5" ht="12.75">
      <c r="A109" s="3" t="s">
        <v>67</v>
      </c>
      <c r="B109" s="10"/>
      <c r="C109" s="10"/>
      <c r="D109" s="27"/>
      <c r="E109" s="11"/>
    </row>
    <row r="110" spans="1:5" ht="13.5" thickBot="1">
      <c r="A110" s="3" t="s">
        <v>68</v>
      </c>
      <c r="B110" s="13">
        <v>34210520368.71</v>
      </c>
      <c r="C110" s="13">
        <v>36420173664.29</v>
      </c>
      <c r="D110" s="37"/>
      <c r="E110" s="13">
        <f>-C110+B110</f>
        <v>-2209653295.580002</v>
      </c>
    </row>
    <row r="111" spans="1:5" ht="13.5" thickTop="1">
      <c r="A111" s="2"/>
      <c r="B111" s="11"/>
      <c r="C111" s="11"/>
      <c r="D111" s="28"/>
      <c r="E111" s="11"/>
    </row>
    <row r="112" spans="1:5" ht="12.75">
      <c r="A112" s="2" t="s">
        <v>69</v>
      </c>
      <c r="B112" s="11"/>
      <c r="C112" s="11"/>
      <c r="D112" s="28"/>
      <c r="E112" s="11"/>
    </row>
    <row r="113" spans="1:5" ht="12.75">
      <c r="A113" s="2" t="s">
        <v>125</v>
      </c>
      <c r="B113" s="11"/>
      <c r="C113" s="11"/>
      <c r="D113" s="28"/>
      <c r="E113" s="14"/>
    </row>
    <row r="114" spans="1:5" ht="12.75">
      <c r="A114" s="2" t="s">
        <v>70</v>
      </c>
      <c r="B114" s="11"/>
      <c r="C114" s="11"/>
      <c r="D114" s="28" t="s">
        <v>71</v>
      </c>
      <c r="E114" s="11"/>
    </row>
    <row r="115" spans="1:5" ht="13.5" thickBot="1">
      <c r="A115" s="2" t="s">
        <v>72</v>
      </c>
      <c r="B115" s="16">
        <v>90118026244.73</v>
      </c>
      <c r="C115" s="16">
        <v>82915693398.1</v>
      </c>
      <c r="D115" s="52"/>
      <c r="E115" s="13">
        <f>-C115+B115</f>
        <v>7202332846.62999</v>
      </c>
    </row>
    <row r="116" spans="1:5" ht="13.5" thickTop="1">
      <c r="A116" s="3"/>
      <c r="B116" s="11"/>
      <c r="C116" s="11"/>
      <c r="D116" s="27"/>
      <c r="E116" s="11"/>
    </row>
    <row r="117" spans="1:5" ht="13.5" thickBot="1">
      <c r="A117" s="3" t="s">
        <v>126</v>
      </c>
      <c r="B117" s="13">
        <f>SUM(B105+B110-B115)</f>
        <v>17768163216732.46</v>
      </c>
      <c r="C117" s="13">
        <f>SUM(C105+C110-C115)</f>
        <v>16691687348838.22</v>
      </c>
      <c r="D117" s="46"/>
      <c r="E117" s="13">
        <f>SUM(+B117-C117)</f>
        <v>1076475867894.2402</v>
      </c>
    </row>
    <row r="118" spans="1:5" ht="13.5" thickTop="1">
      <c r="A118" s="2"/>
      <c r="B118" s="11"/>
      <c r="C118" s="11"/>
      <c r="D118" s="28"/>
      <c r="E118" s="11"/>
    </row>
    <row r="119" spans="1:5" ht="12.75">
      <c r="A119" s="2" t="s">
        <v>73</v>
      </c>
      <c r="B119" s="14"/>
      <c r="C119" s="14"/>
      <c r="D119" s="28"/>
      <c r="E119" s="14"/>
    </row>
    <row r="120" spans="1:5" ht="13.5" thickBot="1">
      <c r="A120" s="2" t="s">
        <v>74</v>
      </c>
      <c r="B120" s="13">
        <v>23860256285.41</v>
      </c>
      <c r="C120" s="13">
        <v>25086234036.95</v>
      </c>
      <c r="D120" s="64" t="s">
        <v>151</v>
      </c>
      <c r="E120" s="13">
        <f>SUM(+B120-C120)</f>
        <v>-1225977751.540001</v>
      </c>
    </row>
    <row r="121" spans="1:5" ht="14.25" thickBot="1" thickTop="1">
      <c r="A121" s="3" t="s">
        <v>75</v>
      </c>
      <c r="B121" s="13">
        <f>SUM(B117+B120)</f>
        <v>17792023473017.87</v>
      </c>
      <c r="C121" s="13">
        <f>SUM(C117+C120)</f>
        <v>16716773582875.17</v>
      </c>
      <c r="D121" s="65" t="s">
        <v>151</v>
      </c>
      <c r="E121" s="13">
        <f>SUM(+B121-C121)</f>
        <v>1075249890142.7012</v>
      </c>
    </row>
    <row r="122" spans="1:5" ht="13.5" thickTop="1">
      <c r="A122" s="2"/>
      <c r="B122" s="11"/>
      <c r="C122" s="11"/>
      <c r="D122" s="28"/>
      <c r="E122" s="11"/>
    </row>
    <row r="123" spans="1:5" ht="12.75">
      <c r="A123" s="3" t="s">
        <v>76</v>
      </c>
      <c r="B123" s="10"/>
      <c r="C123" s="10"/>
      <c r="D123" s="28"/>
      <c r="E123" s="11"/>
    </row>
    <row r="124" spans="1:5" ht="12.75">
      <c r="A124" s="3" t="s">
        <v>77</v>
      </c>
      <c r="B124" s="11"/>
      <c r="C124" s="11"/>
      <c r="D124" s="27"/>
      <c r="E124" s="11"/>
    </row>
    <row r="125" spans="1:5" ht="12.75">
      <c r="A125" s="3" t="s">
        <v>127</v>
      </c>
      <c r="B125" s="11">
        <v>-1169000</v>
      </c>
      <c r="C125" s="11">
        <v>-1169000</v>
      </c>
      <c r="D125" s="27"/>
      <c r="E125" s="11">
        <f>-C125+B125</f>
        <v>0</v>
      </c>
    </row>
    <row r="126" spans="1:5" ht="12.75">
      <c r="A126" s="3" t="s">
        <v>78</v>
      </c>
      <c r="B126" s="11"/>
      <c r="C126" s="11"/>
      <c r="D126" s="27"/>
      <c r="E126" s="10"/>
    </row>
    <row r="127" spans="1:5" ht="12.75">
      <c r="A127" s="3" t="s">
        <v>79</v>
      </c>
      <c r="B127" s="11">
        <v>5039261444727.58</v>
      </c>
      <c r="C127" s="11">
        <v>4757205241404.17</v>
      </c>
      <c r="D127" s="27"/>
      <c r="E127" s="11">
        <f>-C127+B127</f>
        <v>282056203323.41016</v>
      </c>
    </row>
    <row r="128" spans="1:5" ht="12.75">
      <c r="A128" s="3" t="s">
        <v>120</v>
      </c>
      <c r="B128" s="26">
        <v>4711000</v>
      </c>
      <c r="C128" s="26">
        <v>6751000</v>
      </c>
      <c r="D128" s="27"/>
      <c r="E128" s="12">
        <f>-C128+B128</f>
        <v>-2040000</v>
      </c>
    </row>
    <row r="129" spans="1:5" ht="12.75">
      <c r="A129" s="3" t="s">
        <v>80</v>
      </c>
      <c r="B129" s="10"/>
      <c r="C129" s="10"/>
      <c r="D129" s="39"/>
      <c r="E129" s="10"/>
    </row>
    <row r="130" spans="1:5" ht="13.5" thickBot="1">
      <c r="A130" s="3" t="s">
        <v>81</v>
      </c>
      <c r="B130" s="13">
        <f>SUM(B124:B128)</f>
        <v>5039264986727.58</v>
      </c>
      <c r="C130" s="13">
        <f>SUM(C124:C128)</f>
        <v>4757210823404.17</v>
      </c>
      <c r="D130" s="40"/>
      <c r="E130" s="13">
        <f>SUM(+B130-C130)</f>
        <v>282054163323.41016</v>
      </c>
    </row>
    <row r="131" spans="1:5" ht="13.5" thickTop="1">
      <c r="A131" s="2"/>
      <c r="B131" s="11"/>
      <c r="C131" s="11"/>
      <c r="D131" s="28"/>
      <c r="E131" s="11"/>
    </row>
    <row r="132" spans="1:5" ht="12.75">
      <c r="A132" s="2" t="s">
        <v>82</v>
      </c>
      <c r="B132" s="11"/>
      <c r="C132" s="11"/>
      <c r="D132" s="28"/>
      <c r="E132" s="11"/>
    </row>
    <row r="133" spans="1:5" ht="12.75">
      <c r="A133" s="2" t="s">
        <v>83</v>
      </c>
      <c r="B133" s="11"/>
      <c r="C133" s="11"/>
      <c r="D133" s="28"/>
      <c r="E133" s="11"/>
    </row>
    <row r="134" spans="1:5" ht="12.75">
      <c r="A134" s="2"/>
      <c r="B134" s="11"/>
      <c r="C134" s="11"/>
      <c r="D134" s="28"/>
      <c r="E134" s="11"/>
    </row>
    <row r="135" spans="1:5" ht="12.75">
      <c r="A135" s="3" t="s">
        <v>84</v>
      </c>
      <c r="B135" s="7"/>
      <c r="C135" s="7"/>
      <c r="D135" s="28"/>
      <c r="E135" s="7"/>
    </row>
    <row r="136" spans="1:5" ht="12.75">
      <c r="A136" s="2" t="s">
        <v>85</v>
      </c>
      <c r="B136" s="20">
        <v>26677404139.78</v>
      </c>
      <c r="C136" s="20">
        <v>22292040835.51</v>
      </c>
      <c r="D136" s="62" t="s">
        <v>71</v>
      </c>
      <c r="E136" s="12">
        <f>-C136+B136</f>
        <v>4385363304.27</v>
      </c>
    </row>
    <row r="137" spans="1:5" ht="12.75">
      <c r="A137" s="3" t="s">
        <v>86</v>
      </c>
      <c r="B137" s="11"/>
      <c r="C137" s="11"/>
      <c r="D137" s="41"/>
      <c r="E137" s="11"/>
    </row>
    <row r="138" spans="1:5" ht="13.5" thickBot="1">
      <c r="A138" s="2" t="s">
        <v>87</v>
      </c>
      <c r="B138" s="21">
        <f>SUM(+B130-B136)</f>
        <v>5012587582587.8</v>
      </c>
      <c r="C138" s="21">
        <f>SUM(+C130-C136)</f>
        <v>4734918782568.66</v>
      </c>
      <c r="D138" s="62" t="s">
        <v>71</v>
      </c>
      <c r="E138" s="13">
        <f>-C138+B138</f>
        <v>277668800019.13965</v>
      </c>
    </row>
    <row r="139" spans="1:5" ht="14.25" thickBot="1" thickTop="1">
      <c r="A139" s="3" t="s">
        <v>88</v>
      </c>
      <c r="B139" s="13">
        <f>SUM(+B121-B138)</f>
        <v>12779435890430.07</v>
      </c>
      <c r="C139" s="13">
        <f>SUM(+C121-C138)</f>
        <v>11981854800306.51</v>
      </c>
      <c r="D139" s="57" t="s">
        <v>151</v>
      </c>
      <c r="E139" s="13">
        <f>SUM(+B139-C139)</f>
        <v>797581090123.5605</v>
      </c>
    </row>
    <row r="140" spans="1:5" ht="13.5" thickTop="1">
      <c r="A140" s="3"/>
      <c r="B140" s="10"/>
      <c r="C140" s="10"/>
      <c r="D140" s="28"/>
      <c r="E140" s="11"/>
    </row>
    <row r="141" spans="1:5" ht="12.75">
      <c r="A141" s="3"/>
      <c r="B141" s="10"/>
      <c r="C141" s="10"/>
      <c r="D141" s="28"/>
      <c r="E141" s="11"/>
    </row>
    <row r="142" spans="1:5" ht="12.75">
      <c r="A142" s="3"/>
      <c r="B142" s="10"/>
      <c r="C142" s="10"/>
      <c r="D142" s="28"/>
      <c r="E142" s="11"/>
    </row>
    <row r="143" spans="1:5" ht="12.75">
      <c r="A143" s="3" t="s">
        <v>89</v>
      </c>
      <c r="B143" s="11"/>
      <c r="C143" s="11"/>
      <c r="D143" s="27"/>
      <c r="E143" s="11"/>
    </row>
    <row r="144" spans="1:5" ht="12.75">
      <c r="A144" s="2" t="s">
        <v>90</v>
      </c>
      <c r="B144" s="9"/>
      <c r="C144" s="9"/>
      <c r="D144" s="28"/>
      <c r="E144" s="9"/>
    </row>
    <row r="145" spans="1:5" ht="13.5" thickBot="1">
      <c r="A145" s="2" t="s">
        <v>91</v>
      </c>
      <c r="B145" s="16">
        <v>53839417307.34</v>
      </c>
      <c r="C145" s="16">
        <v>51231249136.79</v>
      </c>
      <c r="D145" s="25"/>
      <c r="E145" s="13">
        <f>-C145+B145</f>
        <v>2608168170.5499954</v>
      </c>
    </row>
    <row r="146" spans="1:5" ht="13.5" thickTop="1">
      <c r="A146" s="3"/>
      <c r="B146" s="10"/>
      <c r="C146" s="10"/>
      <c r="D146" s="42"/>
      <c r="E146" s="11"/>
    </row>
    <row r="147" spans="1:5" ht="12.75">
      <c r="A147" s="3" t="s">
        <v>92</v>
      </c>
      <c r="B147" s="11"/>
      <c r="C147" s="11"/>
      <c r="D147" s="27"/>
      <c r="E147" s="11"/>
    </row>
    <row r="148" spans="1:5" ht="13.5" thickBot="1">
      <c r="A148" s="3" t="s">
        <v>93</v>
      </c>
      <c r="B148" s="13">
        <v>52358322059.74</v>
      </c>
      <c r="C148" s="13">
        <v>54177079621.61</v>
      </c>
      <c r="D148" s="37"/>
      <c r="E148" s="13">
        <f>-C148+B148</f>
        <v>-1818757561.8700027</v>
      </c>
    </row>
    <row r="149" spans="1:5" ht="13.5" thickTop="1">
      <c r="A149" s="3"/>
      <c r="B149" s="10"/>
      <c r="C149" s="10"/>
      <c r="D149" s="27"/>
      <c r="E149" s="11"/>
    </row>
    <row r="150" spans="1:5" ht="12.75">
      <c r="A150" s="3" t="s">
        <v>94</v>
      </c>
      <c r="B150" s="11"/>
      <c r="C150" s="11"/>
      <c r="D150" s="27"/>
      <c r="E150" s="11"/>
    </row>
    <row r="151" spans="1:5" ht="13.5" thickBot="1">
      <c r="A151" s="3" t="s">
        <v>95</v>
      </c>
      <c r="B151" s="13">
        <v>12155152929.94</v>
      </c>
      <c r="C151" s="13">
        <v>131384770408.72</v>
      </c>
      <c r="D151" s="63" t="s">
        <v>71</v>
      </c>
      <c r="E151" s="13">
        <f>-C151+B151</f>
        <v>-119229617478.78</v>
      </c>
    </row>
    <row r="152" spans="1:5" ht="13.5" thickTop="1">
      <c r="A152" s="3"/>
      <c r="B152" s="10"/>
      <c r="C152" s="10"/>
      <c r="D152" s="27"/>
      <c r="E152" s="11"/>
    </row>
    <row r="153" spans="1:5" ht="12.75">
      <c r="A153" s="3" t="s">
        <v>96</v>
      </c>
      <c r="B153" s="10"/>
      <c r="C153" s="10"/>
      <c r="D153" s="27"/>
      <c r="E153" s="11"/>
    </row>
    <row r="154" spans="1:5" ht="12.75">
      <c r="A154" s="3" t="s">
        <v>97</v>
      </c>
      <c r="B154" s="11"/>
      <c r="C154" s="11"/>
      <c r="D154" s="27"/>
      <c r="E154" s="11"/>
    </row>
    <row r="155" spans="1:5" ht="12.75">
      <c r="A155" s="3" t="s">
        <v>98</v>
      </c>
      <c r="B155" s="11">
        <v>5257090761.08</v>
      </c>
      <c r="C155" s="11">
        <v>5813778506.73</v>
      </c>
      <c r="D155" s="27" t="s">
        <v>71</v>
      </c>
      <c r="E155" s="11">
        <f>-C155+B155</f>
        <v>-556687745.6499996</v>
      </c>
    </row>
    <row r="156" spans="1:5" ht="12.75">
      <c r="A156" s="3" t="s">
        <v>99</v>
      </c>
      <c r="B156" s="11"/>
      <c r="C156" s="11"/>
      <c r="D156" s="27"/>
      <c r="E156" s="11"/>
    </row>
    <row r="157" spans="1:5" ht="12.75">
      <c r="A157" s="3" t="s">
        <v>100</v>
      </c>
      <c r="B157" s="11">
        <v>-135762.56</v>
      </c>
      <c r="C157" s="11">
        <v>-58091.77</v>
      </c>
      <c r="D157" s="27"/>
      <c r="E157" s="11">
        <f>-C157+B157</f>
        <v>-77670.79000000001</v>
      </c>
    </row>
    <row r="158" spans="1:5" ht="12.75">
      <c r="A158" s="3" t="s">
        <v>138</v>
      </c>
      <c r="B158" s="11">
        <v>-157136615.93</v>
      </c>
      <c r="C158" s="11">
        <v>-169679976.08</v>
      </c>
      <c r="D158" s="27"/>
      <c r="E158" s="11">
        <f>-C158+B158</f>
        <v>12543360.150000006</v>
      </c>
    </row>
    <row r="159" spans="1:5" ht="12.75">
      <c r="A159" s="3" t="s">
        <v>101</v>
      </c>
      <c r="B159" s="11">
        <v>513750597.08</v>
      </c>
      <c r="C159" s="11">
        <v>552773112.95</v>
      </c>
      <c r="D159" s="27"/>
      <c r="E159" s="11">
        <f>-C159+B159</f>
        <v>-39022515.870000064</v>
      </c>
    </row>
    <row r="160" spans="1:5" ht="12.75">
      <c r="A160" s="2" t="s">
        <v>102</v>
      </c>
      <c r="B160" s="11">
        <v>-458.88</v>
      </c>
      <c r="C160" s="11">
        <v>-174151.16</v>
      </c>
      <c r="D160" s="28"/>
      <c r="E160" s="11">
        <f>-C160+B160</f>
        <v>173692.28</v>
      </c>
    </row>
    <row r="161" spans="1:5" ht="12.75" hidden="1">
      <c r="A161" s="3" t="s">
        <v>103</v>
      </c>
      <c r="B161" s="11">
        <v>0</v>
      </c>
      <c r="C161" s="11">
        <v>0</v>
      </c>
      <c r="D161" s="27"/>
      <c r="E161" s="11">
        <f>-C161+B161</f>
        <v>0</v>
      </c>
    </row>
    <row r="162" spans="1:5" ht="12.75">
      <c r="A162" s="3" t="s">
        <v>104</v>
      </c>
      <c r="B162" s="11"/>
      <c r="C162" s="11"/>
      <c r="D162" s="27"/>
      <c r="E162" s="11"/>
    </row>
    <row r="163" spans="1:5" ht="12.75">
      <c r="A163" s="3" t="s">
        <v>105</v>
      </c>
      <c r="B163" s="11">
        <v>0</v>
      </c>
      <c r="C163" s="11">
        <v>-286869294.77</v>
      </c>
      <c r="D163" s="27"/>
      <c r="E163" s="11">
        <f aca="true" t="shared" si="1" ref="E163:E168">-C163+B163</f>
        <v>286869294.77</v>
      </c>
    </row>
    <row r="164" spans="1:5" ht="12.75">
      <c r="A164" s="2" t="s">
        <v>164</v>
      </c>
      <c r="B164" s="11">
        <v>0</v>
      </c>
      <c r="C164" s="11">
        <v>286869294.77</v>
      </c>
      <c r="D164" s="27"/>
      <c r="E164" s="11">
        <f t="shared" si="1"/>
        <v>-286869294.77</v>
      </c>
    </row>
    <row r="165" spans="1:5" ht="12.75" hidden="1">
      <c r="A165" s="2" t="s">
        <v>106</v>
      </c>
      <c r="B165" s="11">
        <v>0</v>
      </c>
      <c r="C165" s="11">
        <v>0</v>
      </c>
      <c r="D165" s="28"/>
      <c r="E165" s="11">
        <f t="shared" si="1"/>
        <v>0</v>
      </c>
    </row>
    <row r="166" spans="1:5" ht="12.75" hidden="1">
      <c r="A166" s="2" t="s">
        <v>107</v>
      </c>
      <c r="B166" s="11">
        <v>0</v>
      </c>
      <c r="C166" s="11">
        <v>0</v>
      </c>
      <c r="D166" s="28"/>
      <c r="E166" s="11">
        <f t="shared" si="1"/>
        <v>0</v>
      </c>
    </row>
    <row r="167" spans="1:5" ht="12.75">
      <c r="A167" s="2" t="s">
        <v>108</v>
      </c>
      <c r="B167" s="11">
        <v>82551615.41</v>
      </c>
      <c r="C167" s="11">
        <v>68519824.53</v>
      </c>
      <c r="D167" s="28"/>
      <c r="E167" s="11">
        <f t="shared" si="1"/>
        <v>14031790.879999995</v>
      </c>
    </row>
    <row r="168" spans="1:5" ht="12.75">
      <c r="A168" s="2" t="s">
        <v>133</v>
      </c>
      <c r="B168" s="11">
        <v>2450374027.1</v>
      </c>
      <c r="C168" s="11">
        <v>2651303887.28</v>
      </c>
      <c r="D168" s="28"/>
      <c r="E168" s="11">
        <f t="shared" si="1"/>
        <v>-200929860.1800003</v>
      </c>
    </row>
    <row r="169" spans="1:5" ht="12.75">
      <c r="A169" s="3" t="s">
        <v>109</v>
      </c>
      <c r="B169" s="9"/>
      <c r="C169" s="9"/>
      <c r="D169" s="28"/>
      <c r="E169" s="9"/>
    </row>
    <row r="170" spans="1:5" ht="12.75">
      <c r="A170" s="3" t="s">
        <v>110</v>
      </c>
      <c r="B170" s="11">
        <v>243091.08</v>
      </c>
      <c r="C170" s="11">
        <v>243091.08</v>
      </c>
      <c r="D170" s="27"/>
      <c r="E170" s="11">
        <f>-C170+B170</f>
        <v>0</v>
      </c>
    </row>
    <row r="171" spans="1:5" ht="12.75">
      <c r="A171" s="3" t="s">
        <v>111</v>
      </c>
      <c r="B171" s="9"/>
      <c r="C171" s="9"/>
      <c r="D171" s="27"/>
      <c r="E171" s="11" t="s">
        <v>112</v>
      </c>
    </row>
    <row r="172" spans="1:5" ht="12.75">
      <c r="A172" s="3" t="s">
        <v>113</v>
      </c>
      <c r="B172" s="11">
        <v>-5587398.7</v>
      </c>
      <c r="C172" s="11">
        <v>-5576367.22</v>
      </c>
      <c r="D172" s="27"/>
      <c r="E172" s="11">
        <f>-C172+B172</f>
        <v>-11031.480000000447</v>
      </c>
    </row>
    <row r="173" spans="1:5" ht="12.75">
      <c r="A173" s="3" t="s">
        <v>149</v>
      </c>
      <c r="B173" s="9"/>
      <c r="C173" s="9"/>
      <c r="D173" s="27"/>
      <c r="E173" s="11" t="s">
        <v>112</v>
      </c>
    </row>
    <row r="174" spans="1:5" ht="12.75">
      <c r="A174" s="3" t="s">
        <v>150</v>
      </c>
      <c r="B174" s="11">
        <v>-450</v>
      </c>
      <c r="C174" s="11">
        <v>-450</v>
      </c>
      <c r="D174" s="27"/>
      <c r="E174" s="11">
        <f>-C174+B174</f>
        <v>0</v>
      </c>
    </row>
    <row r="175" spans="1:5" ht="12.75">
      <c r="A175" s="3" t="s">
        <v>114</v>
      </c>
      <c r="B175" s="25"/>
      <c r="C175" s="25"/>
      <c r="D175" s="27"/>
      <c r="E175" s="17"/>
    </row>
    <row r="176" spans="1:5" ht="12.75">
      <c r="A176" s="3" t="s">
        <v>115</v>
      </c>
      <c r="B176" s="25"/>
      <c r="C176" s="25"/>
      <c r="D176" s="27"/>
      <c r="E176" s="17"/>
    </row>
    <row r="177" spans="1:5" ht="12.75">
      <c r="A177" s="3" t="s">
        <v>116</v>
      </c>
      <c r="B177" s="25">
        <v>-55347.03</v>
      </c>
      <c r="C177" s="25">
        <v>-55347.03</v>
      </c>
      <c r="D177" s="27"/>
      <c r="E177" s="17">
        <f>-C177+B177</f>
        <v>0</v>
      </c>
    </row>
    <row r="178" spans="1:5" ht="13.5" thickBot="1">
      <c r="A178" s="3" t="s">
        <v>144</v>
      </c>
      <c r="B178" s="49">
        <v>24494240.57</v>
      </c>
      <c r="C178" s="49">
        <v>23393028.72</v>
      </c>
      <c r="D178" s="50"/>
      <c r="E178" s="51">
        <f>-C178+B178</f>
        <v>1101211.8500000015</v>
      </c>
    </row>
    <row r="179" spans="1:5" ht="13.5" thickBot="1">
      <c r="A179" s="3" t="s">
        <v>117</v>
      </c>
      <c r="B179" s="13">
        <f>SUM(B153:B178)</f>
        <v>8165588299.219999</v>
      </c>
      <c r="C179" s="13">
        <f>SUM(C153:C178)</f>
        <v>8934467068.029999</v>
      </c>
      <c r="D179" s="37"/>
      <c r="E179" s="13">
        <f>-C179+B179</f>
        <v>-768878768.8099995</v>
      </c>
    </row>
    <row r="180" spans="1:5" ht="14.25" thickBot="1" thickTop="1">
      <c r="A180" s="3" t="s">
        <v>118</v>
      </c>
      <c r="B180" s="21">
        <f>SUM(B139+B145+B148+B151+B179)</f>
        <v>12905954371026.31</v>
      </c>
      <c r="C180" s="21">
        <f>SUM(C139+C145+C148+C151+C179)</f>
        <v>12227582366541.658</v>
      </c>
      <c r="D180" s="59" t="s">
        <v>151</v>
      </c>
      <c r="E180" s="13">
        <f>-C180+B180</f>
        <v>678372004484.6523</v>
      </c>
    </row>
    <row r="181" spans="1:5" ht="13.5" thickTop="1">
      <c r="A181" s="2"/>
      <c r="B181" s="3"/>
      <c r="C181" s="3"/>
      <c r="D181" s="3"/>
      <c r="E181" s="8"/>
    </row>
    <row r="182" spans="1:5" ht="12.75">
      <c r="A182" s="3" t="s">
        <v>135</v>
      </c>
      <c r="B182" s="3"/>
      <c r="C182" s="3"/>
      <c r="D182" s="3"/>
      <c r="E182" s="3"/>
    </row>
    <row r="183" spans="1:5" ht="12.75">
      <c r="A183" s="3" t="s">
        <v>136</v>
      </c>
      <c r="B183" s="3"/>
      <c r="C183" s="3"/>
      <c r="D183" s="3"/>
      <c r="E183" s="3"/>
    </row>
    <row r="184" spans="1:5" ht="12.75">
      <c r="A184" s="3" t="s">
        <v>137</v>
      </c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2" t="s">
        <v>141</v>
      </c>
      <c r="B186" s="2"/>
      <c r="C186" s="2"/>
      <c r="D186" s="2"/>
      <c r="E186" s="2"/>
    </row>
    <row r="187" spans="1:5" ht="12.75">
      <c r="A187" s="2" t="s">
        <v>142</v>
      </c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 t="s">
        <v>145</v>
      </c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47" t="s">
        <v>159</v>
      </c>
      <c r="B191" s="2"/>
      <c r="C191" s="2"/>
      <c r="D191" s="2"/>
      <c r="E191" s="2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11"/>
      <c r="B200" s="8"/>
      <c r="C200" s="8"/>
      <c r="D200" s="8"/>
      <c r="E200" s="8"/>
    </row>
    <row r="201" spans="1:5" ht="12.75">
      <c r="A201" s="7"/>
      <c r="B201" s="8"/>
      <c r="C201" s="8"/>
      <c r="D201" s="8"/>
      <c r="E201" s="8"/>
    </row>
    <row r="202" spans="1:5" ht="12.75">
      <c r="A202" s="12"/>
      <c r="B202" s="8"/>
      <c r="C202" s="8"/>
      <c r="D202" s="8"/>
      <c r="E202" s="8"/>
    </row>
    <row r="203" spans="1:5" ht="13.5" thickBot="1">
      <c r="A203" s="13"/>
      <c r="B203" s="8"/>
      <c r="C203" s="8"/>
      <c r="D203" s="8"/>
      <c r="E203" s="8"/>
    </row>
    <row r="204" spans="1:5" ht="13.5" thickTop="1">
      <c r="A204" s="10"/>
      <c r="B204" s="8"/>
      <c r="C204" s="8"/>
      <c r="D204" s="8"/>
      <c r="E204" s="8"/>
    </row>
    <row r="205" spans="1:5" ht="12.75">
      <c r="A205" s="10"/>
      <c r="B205" s="8"/>
      <c r="C205" s="8"/>
      <c r="D205" s="8"/>
      <c r="E205" s="8"/>
    </row>
    <row r="206" spans="1:5" ht="12.75">
      <c r="A206" s="11"/>
      <c r="B206" s="8"/>
      <c r="C206" s="8"/>
      <c r="D206" s="8"/>
      <c r="E206" s="8"/>
    </row>
    <row r="207" spans="1:5" ht="12.75">
      <c r="A207" s="12"/>
      <c r="B207" s="8"/>
      <c r="C207" s="8"/>
      <c r="D207" s="8"/>
      <c r="E207" s="8"/>
    </row>
    <row r="208" spans="1:5" ht="13.5" thickBot="1">
      <c r="A208" s="13"/>
      <c r="B208" s="8"/>
      <c r="C208" s="8"/>
      <c r="D208" s="8"/>
      <c r="E208" s="8"/>
    </row>
    <row r="209" spans="1:5" ht="13.5" thickTop="1">
      <c r="A209" s="10"/>
      <c r="B209" s="8"/>
      <c r="C209" s="8"/>
      <c r="D209" s="8"/>
      <c r="E209" s="8"/>
    </row>
    <row r="210" spans="1:5" ht="12.75">
      <c r="A210" s="10"/>
      <c r="B210" s="8"/>
      <c r="C210" s="8"/>
      <c r="D210" s="8"/>
      <c r="E210" s="8"/>
    </row>
    <row r="211" spans="1:5" ht="12.75">
      <c r="A211" s="10"/>
      <c r="B211" s="8"/>
      <c r="C211" s="8"/>
      <c r="D211" s="8"/>
      <c r="E211" s="8"/>
    </row>
    <row r="212" spans="1:5" ht="12.75">
      <c r="A212" s="14"/>
      <c r="B212" s="8"/>
      <c r="C212" s="8"/>
      <c r="D212" s="8"/>
      <c r="E212" s="8"/>
    </row>
    <row r="213" spans="1:5" ht="12.75">
      <c r="A213" s="10"/>
      <c r="B213" s="8"/>
      <c r="C213" s="8"/>
      <c r="D213" s="8"/>
      <c r="E213" s="8"/>
    </row>
    <row r="214" spans="1:5" ht="12.75">
      <c r="A214" s="11"/>
      <c r="B214" s="8"/>
      <c r="C214" s="8"/>
      <c r="D214" s="8"/>
      <c r="E214" s="8"/>
    </row>
    <row r="215" spans="1:5" ht="12.75">
      <c r="A215" s="11"/>
      <c r="B215" s="8"/>
      <c r="C215" s="8"/>
      <c r="D215" s="8"/>
      <c r="E215" s="8"/>
    </row>
    <row r="216" spans="1:5" ht="12.75">
      <c r="A216" s="11"/>
      <c r="B216" s="8"/>
      <c r="C216" s="8"/>
      <c r="D216" s="8"/>
      <c r="E216" s="8"/>
    </row>
    <row r="217" spans="1:5" ht="12.75">
      <c r="A217" s="11"/>
      <c r="B217" s="31"/>
      <c r="C217" s="8"/>
      <c r="D217" s="8"/>
      <c r="E217" s="8"/>
    </row>
    <row r="218" spans="1:5" ht="12.75">
      <c r="A218" s="11"/>
      <c r="B218" s="31"/>
      <c r="C218" s="8"/>
      <c r="D218" s="8"/>
      <c r="E218" s="8"/>
    </row>
    <row r="219" spans="1:5" ht="12.75">
      <c r="A219" s="11"/>
      <c r="B219" s="31"/>
      <c r="C219" s="8"/>
      <c r="D219" s="8"/>
      <c r="E219" s="8"/>
    </row>
    <row r="220" spans="1:5" ht="12.75">
      <c r="A220" s="12"/>
      <c r="B220" s="31"/>
      <c r="C220" s="8"/>
      <c r="D220" s="8"/>
      <c r="E220" s="8"/>
    </row>
    <row r="221" spans="1:5" ht="13.5" thickBot="1">
      <c r="A221" s="13"/>
      <c r="B221" s="31"/>
      <c r="C221" s="8"/>
      <c r="D221" s="8"/>
      <c r="E221" s="8"/>
    </row>
    <row r="222" spans="1:5" ht="13.5" thickTop="1">
      <c r="A222" s="10"/>
      <c r="B222" s="31"/>
      <c r="C222" s="8"/>
      <c r="D222" s="8"/>
      <c r="E222" s="8"/>
    </row>
    <row r="223" spans="1:5" ht="12.75">
      <c r="A223" s="10"/>
      <c r="B223" s="31"/>
      <c r="C223" s="8"/>
      <c r="D223" s="8"/>
      <c r="E223" s="8"/>
    </row>
    <row r="224" spans="1:5" ht="12.75">
      <c r="A224" s="11"/>
      <c r="B224" s="31"/>
      <c r="C224" s="8"/>
      <c r="D224" s="8"/>
      <c r="E224" s="8"/>
    </row>
    <row r="225" spans="1:5" ht="12.75">
      <c r="A225" s="11"/>
      <c r="B225" s="31"/>
      <c r="C225" s="8"/>
      <c r="D225" s="8"/>
      <c r="E225" s="8"/>
    </row>
    <row r="226" spans="1:5" ht="12.75">
      <c r="A226" s="15"/>
      <c r="B226" s="31"/>
      <c r="C226" s="8"/>
      <c r="D226" s="8"/>
      <c r="E226" s="8"/>
    </row>
    <row r="227" spans="1:5" ht="12.75">
      <c r="A227" s="10"/>
      <c r="B227" s="31"/>
      <c r="C227" s="8"/>
      <c r="D227" s="8"/>
      <c r="E227" s="8"/>
    </row>
    <row r="228" spans="1:5" ht="12.75">
      <c r="A228" s="11"/>
      <c r="B228" s="31"/>
      <c r="C228" s="8"/>
      <c r="D228" s="8"/>
      <c r="E228" s="8"/>
    </row>
    <row r="229" spans="1:5" ht="12.75">
      <c r="A229" s="11"/>
      <c r="B229" s="31"/>
      <c r="C229" s="8"/>
      <c r="D229" s="8"/>
      <c r="E229" s="8"/>
    </row>
    <row r="230" spans="1:5" ht="12.75">
      <c r="A230" s="11"/>
      <c r="B230" s="31"/>
      <c r="C230" s="8"/>
      <c r="D230" s="8"/>
      <c r="E230" s="8"/>
    </row>
    <row r="231" spans="1:5" ht="12.75">
      <c r="A231" s="11"/>
      <c r="B231" s="31"/>
      <c r="C231" s="8"/>
      <c r="D231" s="8"/>
      <c r="E231" s="8"/>
    </row>
    <row r="232" spans="1:5" ht="12.75">
      <c r="A232" s="11"/>
      <c r="B232" s="31"/>
      <c r="C232" s="8"/>
      <c r="D232" s="8"/>
      <c r="E232" s="8"/>
    </row>
    <row r="233" spans="1:5" ht="12.75">
      <c r="A233" s="11"/>
      <c r="B233" s="31"/>
      <c r="C233" s="8"/>
      <c r="D233" s="8"/>
      <c r="E233" s="8"/>
    </row>
    <row r="234" spans="1:5" ht="12.75">
      <c r="A234" s="11"/>
      <c r="B234" s="31"/>
      <c r="C234" s="8"/>
      <c r="D234" s="8"/>
      <c r="E234" s="8"/>
    </row>
    <row r="235" spans="1:5" ht="12.75">
      <c r="A235" s="9"/>
      <c r="B235" s="31"/>
      <c r="C235" s="8"/>
      <c r="D235" s="8"/>
      <c r="E235" s="8"/>
    </row>
    <row r="236" spans="1:5" ht="12.75">
      <c r="A236" s="11"/>
      <c r="B236" s="31"/>
      <c r="C236" s="8"/>
      <c r="D236" s="8"/>
      <c r="E236" s="8"/>
    </row>
    <row r="237" spans="1:5" ht="12.75">
      <c r="A237" s="9"/>
      <c r="B237" s="31"/>
      <c r="C237" s="8"/>
      <c r="D237" s="8"/>
      <c r="E237" s="8"/>
    </row>
    <row r="238" spans="1:5" ht="12.75">
      <c r="A238" s="11"/>
      <c r="B238" s="31"/>
      <c r="C238" s="8"/>
      <c r="D238" s="8"/>
      <c r="E238" s="8"/>
    </row>
    <row r="239" spans="1:5" ht="12.75">
      <c r="A239" s="11"/>
      <c r="B239" s="31"/>
      <c r="C239" s="8"/>
      <c r="D239" s="8"/>
      <c r="E239" s="8"/>
    </row>
    <row r="240" spans="1:5" ht="12.75">
      <c r="A240" s="9"/>
      <c r="B240" s="31"/>
      <c r="C240" s="8"/>
      <c r="D240" s="8"/>
      <c r="E240" s="8"/>
    </row>
    <row r="241" spans="1:5" ht="12.75">
      <c r="A241" s="11"/>
      <c r="B241" s="31"/>
      <c r="C241" s="8"/>
      <c r="D241" s="8"/>
      <c r="E241" s="8"/>
    </row>
    <row r="242" spans="1:5" ht="12.75">
      <c r="A242" s="12"/>
      <c r="B242" s="31"/>
      <c r="C242" s="8"/>
      <c r="D242" s="8"/>
      <c r="E242" s="8"/>
    </row>
    <row r="243" spans="1:5" ht="13.5" thickBot="1">
      <c r="A243" s="13"/>
      <c r="B243" s="31"/>
      <c r="C243" s="8"/>
      <c r="D243" s="8"/>
      <c r="E243" s="8"/>
    </row>
    <row r="244" spans="1:5" ht="13.5" thickTop="1">
      <c r="A244" s="10"/>
      <c r="B244" s="31"/>
      <c r="C244" s="8"/>
      <c r="D244" s="8"/>
      <c r="E244" s="8"/>
    </row>
    <row r="245" spans="1:5" ht="13.5" thickBot="1">
      <c r="A245" s="13"/>
      <c r="B245" s="31"/>
      <c r="C245" s="8"/>
      <c r="D245" s="8"/>
      <c r="E245" s="8"/>
    </row>
    <row r="246" spans="1:5" ht="13.5" thickTop="1">
      <c r="A246" s="9"/>
      <c r="B246" s="31"/>
      <c r="C246" s="8"/>
      <c r="D246" s="8"/>
      <c r="E246" s="8"/>
    </row>
    <row r="247" spans="1:5" ht="12.75">
      <c r="A247" s="10"/>
      <c r="B247" s="31"/>
      <c r="C247" s="8"/>
      <c r="D247" s="8"/>
      <c r="E247" s="8"/>
    </row>
    <row r="248" spans="1:5" ht="13.5" thickBot="1">
      <c r="A248" s="16"/>
      <c r="B248" s="31"/>
      <c r="C248" s="8"/>
      <c r="D248" s="8"/>
      <c r="E248" s="8"/>
    </row>
    <row r="249" spans="1:5" ht="13.5" thickTop="1">
      <c r="A249" s="10"/>
      <c r="B249" s="31"/>
      <c r="C249" s="8"/>
      <c r="D249" s="8"/>
      <c r="E249" s="8"/>
    </row>
    <row r="250" spans="1:5" ht="12.75">
      <c r="A250" s="9"/>
      <c r="B250" s="31"/>
      <c r="C250" s="8"/>
      <c r="D250" s="8"/>
      <c r="E250" s="8"/>
    </row>
    <row r="251" spans="1:5" ht="13.5" thickBot="1">
      <c r="A251" s="16"/>
      <c r="B251" s="31"/>
      <c r="C251" s="8"/>
      <c r="D251" s="8"/>
      <c r="E251" s="8"/>
    </row>
    <row r="252" spans="1:5" ht="13.5" thickTop="1">
      <c r="A252" s="10"/>
      <c r="B252" s="31"/>
      <c r="C252" s="8"/>
      <c r="D252" s="8"/>
      <c r="E252" s="8"/>
    </row>
    <row r="253" spans="1:5" ht="12.75">
      <c r="A253" s="10"/>
      <c r="B253" s="31"/>
      <c r="C253" s="8"/>
      <c r="D253" s="8"/>
      <c r="E253" s="8"/>
    </row>
    <row r="254" spans="1:5" ht="12.75">
      <c r="A254" s="11"/>
      <c r="B254" s="31"/>
      <c r="C254" s="8"/>
      <c r="D254" s="8"/>
      <c r="E254" s="8"/>
    </row>
    <row r="255" spans="1:5" ht="12.75">
      <c r="A255" s="11"/>
      <c r="B255" s="31"/>
      <c r="C255" s="8"/>
      <c r="D255" s="8"/>
      <c r="E255" s="8"/>
    </row>
    <row r="256" spans="1:2" ht="12.75">
      <c r="A256" s="11"/>
      <c r="B256" s="31"/>
    </row>
    <row r="257" spans="1:2" ht="12.75">
      <c r="A257" s="11"/>
      <c r="B257" s="31"/>
    </row>
    <row r="258" spans="1:3" ht="12.75">
      <c r="A258" s="11"/>
      <c r="B258" s="31">
        <f>+B96-B180</f>
        <v>0.029296875</v>
      </c>
      <c r="C258" s="22">
        <f>+C96-C180</f>
        <v>0.04296875</v>
      </c>
    </row>
    <row r="259" spans="1:2" ht="12.75">
      <c r="A259" s="11"/>
      <c r="B259" s="31"/>
    </row>
    <row r="260" spans="1:2" ht="12.75">
      <c r="A260" s="11"/>
      <c r="B260" s="31"/>
    </row>
    <row r="261" spans="1:2" ht="12.75">
      <c r="A261" s="11"/>
      <c r="B261" s="31"/>
    </row>
    <row r="262" spans="1:2" ht="12.75">
      <c r="A262" s="11"/>
      <c r="B262" s="31"/>
    </row>
    <row r="263" spans="1:2" ht="12.75">
      <c r="A263" s="9"/>
      <c r="B263" s="31"/>
    </row>
    <row r="264" spans="1:2" ht="12.75">
      <c r="A264" s="11"/>
      <c r="B264" s="31"/>
    </row>
    <row r="265" spans="1:2" ht="12.75">
      <c r="A265" s="11"/>
      <c r="B265" s="31"/>
    </row>
    <row r="266" spans="1:2" ht="12.75">
      <c r="A266" s="11"/>
      <c r="B266" s="31"/>
    </row>
    <row r="267" spans="1:2" ht="12.75">
      <c r="A267" s="11"/>
      <c r="B267" s="31"/>
    </row>
    <row r="268" spans="1:2" ht="12.75">
      <c r="A268" s="11"/>
      <c r="B268" s="31"/>
    </row>
    <row r="269" spans="1:2" ht="12.75">
      <c r="A269" s="11"/>
      <c r="B269" s="31"/>
    </row>
    <row r="270" spans="1:2" ht="12.75">
      <c r="A270" s="11"/>
      <c r="B270" s="31"/>
    </row>
    <row r="271" spans="1:2" ht="12.75">
      <c r="A271" s="26"/>
      <c r="B271" s="31"/>
    </row>
    <row r="272" spans="1:2" ht="12.75">
      <c r="A272" s="10"/>
      <c r="B272" s="31"/>
    </row>
    <row r="273" spans="1:2" ht="13.5" thickBot="1">
      <c r="A273" s="13"/>
      <c r="B273" s="31"/>
    </row>
    <row r="274" spans="1:2" ht="13.5" thickTop="1">
      <c r="A274" s="11"/>
      <c r="B274" s="31"/>
    </row>
    <row r="275" spans="1:2" ht="13.5" thickBot="1">
      <c r="A275" s="13"/>
      <c r="B275" s="31"/>
    </row>
    <row r="276" spans="1:2" ht="13.5" thickTop="1">
      <c r="A276" s="11"/>
      <c r="B276" s="31"/>
    </row>
    <row r="277" spans="1:2" ht="12.75">
      <c r="A277" s="10"/>
      <c r="B277" s="31"/>
    </row>
    <row r="278" spans="1:2" ht="12.75">
      <c r="A278" s="10"/>
      <c r="B278" s="31"/>
    </row>
    <row r="279" spans="1:2" ht="12.75">
      <c r="A279" s="10"/>
      <c r="B279" s="31"/>
    </row>
    <row r="280" spans="1:2" ht="12.75">
      <c r="A280" s="11"/>
      <c r="B280" s="31"/>
    </row>
    <row r="281" spans="1:2" ht="12.75">
      <c r="A281" s="11"/>
      <c r="B281" s="31"/>
    </row>
    <row r="282" spans="1:2" ht="12.75">
      <c r="A282" s="12"/>
      <c r="B282" s="31"/>
    </row>
    <row r="283" spans="1:2" ht="13.5" thickBot="1">
      <c r="A283" s="13"/>
      <c r="B283" s="31"/>
    </row>
    <row r="284" spans="1:2" ht="13.5" thickTop="1">
      <c r="A284" s="10"/>
      <c r="B284" s="31"/>
    </row>
    <row r="285" spans="1:2" ht="12.75">
      <c r="A285" s="10"/>
      <c r="B285" s="31"/>
    </row>
    <row r="286" spans="1:2" ht="12.75">
      <c r="A286" s="10"/>
      <c r="B286" s="31"/>
    </row>
    <row r="287" spans="1:2" ht="12.75">
      <c r="A287" s="11"/>
      <c r="B287" s="31"/>
    </row>
    <row r="288" spans="1:2" ht="12.75">
      <c r="A288" s="24"/>
      <c r="B288" s="31"/>
    </row>
    <row r="289" spans="1:2" ht="12.75">
      <c r="A289" s="25"/>
      <c r="B289" s="31"/>
    </row>
    <row r="290" spans="1:2" ht="12.75">
      <c r="A290" s="26"/>
      <c r="B290" s="31"/>
    </row>
    <row r="291" spans="1:2" ht="12.75">
      <c r="A291" s="14"/>
      <c r="B291" s="31"/>
    </row>
    <row r="292" spans="1:2" ht="13.5" thickBot="1">
      <c r="A292" s="13"/>
      <c r="B292" s="31"/>
    </row>
    <row r="293" spans="1:2" ht="14.25" thickBot="1" thickTop="1">
      <c r="A293" s="13"/>
      <c r="B293" s="31"/>
    </row>
    <row r="294" spans="1:2" ht="14.25" thickBot="1" thickTop="1">
      <c r="A294" s="13"/>
      <c r="B294" s="31"/>
    </row>
    <row r="295" spans="1:2" ht="13.5" thickTop="1">
      <c r="A295" s="10"/>
      <c r="B295" s="31"/>
    </row>
    <row r="296" spans="1:2" ht="12.75">
      <c r="A296" s="10"/>
      <c r="B296" s="31"/>
    </row>
    <row r="297" spans="1:2" ht="12.75">
      <c r="A297" s="10"/>
      <c r="B297" s="31"/>
    </row>
    <row r="298" spans="1:2" ht="12.75">
      <c r="A298" s="10"/>
      <c r="B298" s="31"/>
    </row>
    <row r="299" spans="1:2" ht="12.75">
      <c r="A299" s="9"/>
      <c r="B299" s="31"/>
    </row>
    <row r="300" spans="1:2" ht="12.75">
      <c r="A300" s="14"/>
      <c r="B300" s="31"/>
    </row>
    <row r="301" spans="1:2" ht="12.75">
      <c r="A301" s="11"/>
      <c r="B301" s="31"/>
    </row>
    <row r="302" spans="1:2" ht="12.75">
      <c r="A302" s="12"/>
      <c r="B302" s="31"/>
    </row>
    <row r="303" spans="1:2" ht="13.5" thickBot="1">
      <c r="A303" s="13"/>
      <c r="B303" s="31"/>
    </row>
    <row r="304" spans="1:2" ht="13.5" thickTop="1">
      <c r="A304" s="10"/>
      <c r="B304" s="31"/>
    </row>
    <row r="305" spans="1:2" ht="12.75">
      <c r="A305" s="10"/>
      <c r="B305" s="31"/>
    </row>
    <row r="306" spans="1:2" ht="12.75">
      <c r="A306" s="10"/>
      <c r="B306" s="31"/>
    </row>
    <row r="307" spans="1:2" ht="12.75">
      <c r="A307" s="10"/>
      <c r="B307" s="31"/>
    </row>
    <row r="308" spans="1:2" ht="13.5" thickBot="1">
      <c r="A308" s="13"/>
      <c r="B308" s="31"/>
    </row>
    <row r="309" spans="1:2" ht="13.5" thickTop="1">
      <c r="A309" s="11"/>
      <c r="B309" s="31"/>
    </row>
    <row r="310" spans="1:2" ht="12.75">
      <c r="A310" s="11"/>
      <c r="B310" s="31"/>
    </row>
    <row r="311" spans="1:2" ht="12.75">
      <c r="A311" s="11"/>
      <c r="B311" s="31"/>
    </row>
    <row r="312" spans="1:2" ht="12.75">
      <c r="A312" s="11"/>
      <c r="B312" s="31"/>
    </row>
    <row r="313" spans="1:2" ht="13.5" thickBot="1">
      <c r="A313" s="16"/>
      <c r="B313" s="31"/>
    </row>
    <row r="314" spans="1:2" ht="13.5" thickTop="1">
      <c r="A314" s="11"/>
      <c r="B314" s="31"/>
    </row>
    <row r="315" spans="1:2" ht="13.5" thickBot="1">
      <c r="A315" s="13"/>
      <c r="B315" s="31"/>
    </row>
    <row r="316" spans="1:2" ht="13.5" thickTop="1">
      <c r="A316" s="11"/>
      <c r="B316" s="31"/>
    </row>
    <row r="317" spans="1:2" ht="12.75">
      <c r="A317" s="14"/>
      <c r="B317" s="31"/>
    </row>
    <row r="318" spans="1:2" ht="13.5" thickBot="1">
      <c r="A318" s="13"/>
      <c r="B318" s="31"/>
    </row>
    <row r="319" spans="1:2" ht="14.25" thickBot="1" thickTop="1">
      <c r="A319" s="13"/>
      <c r="B319" s="31"/>
    </row>
    <row r="320" spans="1:2" ht="13.5" thickTop="1">
      <c r="A320" s="11"/>
      <c r="B320" s="31"/>
    </row>
    <row r="321" spans="1:2" ht="12.75">
      <c r="A321" s="10"/>
      <c r="B321" s="31"/>
    </row>
    <row r="322" spans="1:2" ht="12.75">
      <c r="A322" s="11"/>
      <c r="B322" s="31"/>
    </row>
    <row r="323" spans="1:2" ht="12.75">
      <c r="A323" s="11"/>
      <c r="B323" s="31"/>
    </row>
    <row r="324" spans="1:2" ht="12.75">
      <c r="A324" s="11"/>
      <c r="B324" s="31"/>
    </row>
    <row r="325" spans="1:2" ht="12.75">
      <c r="A325" s="11"/>
      <c r="B325" s="31"/>
    </row>
    <row r="326" spans="1:2" ht="12.75">
      <c r="A326" s="26"/>
      <c r="B326" s="31"/>
    </row>
    <row r="327" spans="1:2" ht="12.75">
      <c r="A327" s="10"/>
      <c r="B327" s="31"/>
    </row>
    <row r="328" spans="1:2" ht="13.5" thickBot="1">
      <c r="A328" s="13"/>
      <c r="B328" s="31"/>
    </row>
    <row r="329" spans="1:2" ht="13.5" thickTop="1">
      <c r="A329" s="11"/>
      <c r="B329" s="31"/>
    </row>
    <row r="330" spans="1:2" ht="12.75">
      <c r="A330" s="11"/>
      <c r="B330" s="31"/>
    </row>
    <row r="331" spans="1:2" ht="12.75">
      <c r="A331" s="11"/>
      <c r="B331" s="31"/>
    </row>
    <row r="332" spans="1:2" ht="12.75">
      <c r="A332" s="11"/>
      <c r="B332" s="31"/>
    </row>
    <row r="333" spans="1:2" ht="12.75">
      <c r="A333" s="7"/>
      <c r="B333" s="31"/>
    </row>
    <row r="334" spans="1:2" ht="12.75">
      <c r="A334" s="20"/>
      <c r="B334" s="31"/>
    </row>
    <row r="335" spans="1:2" ht="12.75">
      <c r="A335" s="11"/>
      <c r="B335" s="31"/>
    </row>
    <row r="336" spans="1:2" ht="13.5" thickBot="1">
      <c r="A336" s="21"/>
      <c r="B336" s="31"/>
    </row>
    <row r="337" spans="1:2" ht="14.25" thickBot="1" thickTop="1">
      <c r="A337" s="13"/>
      <c r="B337" s="31"/>
    </row>
    <row r="338" spans="1:2" ht="13.5" thickTop="1">
      <c r="A338" s="10"/>
      <c r="B338" s="31"/>
    </row>
    <row r="339" spans="1:2" ht="12.75">
      <c r="A339" s="10"/>
      <c r="B339" s="31"/>
    </row>
    <row r="340" spans="1:2" ht="12.75">
      <c r="A340" s="10"/>
      <c r="B340" s="31"/>
    </row>
    <row r="341" spans="1:2" ht="12.75">
      <c r="A341" s="11"/>
      <c r="B341" s="31"/>
    </row>
    <row r="342" spans="1:2" ht="12.75">
      <c r="A342" s="9"/>
      <c r="B342" s="31"/>
    </row>
    <row r="343" spans="1:2" ht="13.5" thickBot="1">
      <c r="A343" s="16"/>
      <c r="B343" s="31"/>
    </row>
    <row r="344" spans="1:2" ht="13.5" thickTop="1">
      <c r="A344" s="10"/>
      <c r="B344" s="31"/>
    </row>
    <row r="345" spans="1:2" ht="12.75">
      <c r="A345" s="11"/>
      <c r="B345" s="31"/>
    </row>
    <row r="346" spans="1:2" ht="12.75">
      <c r="A346" s="11"/>
      <c r="B346" s="31"/>
    </row>
    <row r="347" spans="1:2" ht="12.75">
      <c r="A347" s="10"/>
      <c r="B347" s="31"/>
    </row>
    <row r="348" spans="1:2" ht="12.75">
      <c r="A348" s="11"/>
      <c r="B348" s="31"/>
    </row>
    <row r="349" spans="1:2" ht="12.75">
      <c r="A349" s="11"/>
      <c r="B349" s="31"/>
    </row>
    <row r="350" spans="1:2" ht="12.75">
      <c r="A350" s="10"/>
      <c r="B350" s="31"/>
    </row>
    <row r="351" spans="1:2" ht="12.75">
      <c r="A351" s="10"/>
      <c r="B351" s="31"/>
    </row>
    <row r="352" spans="1:2" ht="12.75">
      <c r="A352" s="11"/>
      <c r="B352" s="31"/>
    </row>
    <row r="353" spans="1:2" ht="12.75">
      <c r="A353" s="9"/>
      <c r="B353" s="31"/>
    </row>
    <row r="354" spans="1:2" ht="12.75">
      <c r="A354" s="11"/>
      <c r="B354" s="31"/>
    </row>
    <row r="355" spans="1:2" ht="12.75">
      <c r="A355" s="11"/>
      <c r="B355" s="31"/>
    </row>
    <row r="356" spans="1:2" ht="12.75">
      <c r="A356" s="11"/>
      <c r="B356" s="31"/>
    </row>
    <row r="357" spans="1:2" ht="12.75">
      <c r="A357" s="11"/>
      <c r="B357" s="31"/>
    </row>
    <row r="358" spans="1:2" ht="12.75">
      <c r="A358" s="11"/>
      <c r="B358" s="31"/>
    </row>
    <row r="359" spans="1:2" ht="12.75">
      <c r="A359" s="11"/>
      <c r="B359" s="31"/>
    </row>
    <row r="360" spans="1:2" ht="12.75">
      <c r="A360" s="11"/>
      <c r="B360" s="31"/>
    </row>
    <row r="361" spans="1:2" ht="12.75">
      <c r="A361" s="11"/>
      <c r="B361" s="31"/>
    </row>
    <row r="362" spans="1:2" ht="12.75">
      <c r="A362" s="11"/>
      <c r="B362" s="31"/>
    </row>
    <row r="363" spans="1:2" ht="12.75">
      <c r="A363" s="11"/>
      <c r="B363" s="31"/>
    </row>
    <row r="364" spans="1:2" ht="12.75">
      <c r="A364" s="11"/>
      <c r="B364" s="31"/>
    </row>
    <row r="365" spans="1:2" ht="12.75">
      <c r="A365" s="11"/>
      <c r="B365" s="31"/>
    </row>
    <row r="366" spans="1:2" ht="12.75">
      <c r="A366" s="11"/>
      <c r="B366" s="31"/>
    </row>
    <row r="367" spans="1:2" ht="12.75">
      <c r="A367" s="11"/>
      <c r="B367" s="31"/>
    </row>
    <row r="368" spans="1:2" ht="12.75">
      <c r="A368" s="11"/>
      <c r="B368" s="31"/>
    </row>
    <row r="369" spans="1:2" ht="12.75">
      <c r="A369" s="11"/>
      <c r="B369" s="31"/>
    </row>
    <row r="370" spans="1:2" ht="12.75">
      <c r="A370" s="11"/>
      <c r="B370" s="31"/>
    </row>
    <row r="371" spans="1:2" ht="12.75">
      <c r="A371" s="11"/>
      <c r="B371" s="31"/>
    </row>
    <row r="372" spans="1:2" ht="12.75">
      <c r="A372" s="11"/>
      <c r="B372" s="31"/>
    </row>
    <row r="373" spans="1:2" ht="12.75">
      <c r="A373" s="11"/>
      <c r="B373" s="31"/>
    </row>
    <row r="374" spans="1:2" ht="12.75">
      <c r="A374" s="11"/>
      <c r="B374" s="31"/>
    </row>
    <row r="375" spans="1:2" ht="12.75">
      <c r="A375" s="11"/>
      <c r="B375" s="31"/>
    </row>
    <row r="376" spans="1:2" ht="12.75">
      <c r="A376" s="11"/>
      <c r="B376" s="31"/>
    </row>
    <row r="377" spans="1:2" ht="12.75">
      <c r="A377" s="11"/>
      <c r="B377" s="31"/>
    </row>
    <row r="378" spans="1:2" ht="12.75">
      <c r="A378" s="9"/>
      <c r="B378" s="31"/>
    </row>
    <row r="379" spans="1:2" ht="12.75">
      <c r="A379" s="11"/>
      <c r="B379" s="31"/>
    </row>
    <row r="380" spans="1:2" ht="12.75">
      <c r="A380" s="9"/>
      <c r="B380" s="31"/>
    </row>
    <row r="381" spans="1:2" ht="12.75">
      <c r="A381" s="11"/>
      <c r="B381" s="31"/>
    </row>
    <row r="382" spans="1:2" ht="12.75">
      <c r="A382" s="11"/>
      <c r="B382" s="31"/>
    </row>
    <row r="383" spans="1:2" ht="12.75">
      <c r="A383" s="11"/>
      <c r="B383" s="31"/>
    </row>
    <row r="384" spans="1:2" ht="12.75">
      <c r="A384" s="11"/>
      <c r="B384" s="31"/>
    </row>
    <row r="385" spans="1:2" ht="12.75">
      <c r="A385" s="11"/>
      <c r="B385" s="31"/>
    </row>
    <row r="386" spans="1:2" ht="12.75">
      <c r="A386" s="12"/>
      <c r="B386" s="31"/>
    </row>
    <row r="387" spans="1:2" ht="13.5" thickBot="1">
      <c r="A387" s="13"/>
      <c r="B387" s="31"/>
    </row>
    <row r="388" spans="1:2" ht="14.25" thickBot="1" thickTop="1">
      <c r="A388" s="21"/>
      <c r="B388" s="31"/>
    </row>
    <row r="389" ht="13.5" thickTop="1">
      <c r="B389" s="31"/>
    </row>
    <row r="390" ht="12.75">
      <c r="B390" s="31"/>
    </row>
    <row r="391" ht="12.75">
      <c r="B391" s="31"/>
    </row>
    <row r="392" ht="12.75">
      <c r="B392" s="31"/>
    </row>
    <row r="393" ht="12.75">
      <c r="B393" s="31"/>
    </row>
    <row r="394" ht="12.75">
      <c r="B394" s="31"/>
    </row>
    <row r="395" ht="12.75">
      <c r="B395" s="31"/>
    </row>
    <row r="396" ht="12.75">
      <c r="B396" s="31"/>
    </row>
    <row r="397" ht="12.75">
      <c r="B397" s="31"/>
    </row>
    <row r="398" ht="12.75">
      <c r="B398" s="31"/>
    </row>
    <row r="399" ht="12.75">
      <c r="B399" s="31"/>
    </row>
    <row r="400" ht="12.75">
      <c r="B400" s="31"/>
    </row>
    <row r="401" ht="12.75">
      <c r="B401" s="31"/>
    </row>
    <row r="402" ht="12.75">
      <c r="B402" s="31"/>
    </row>
    <row r="403" ht="12.75">
      <c r="B403" s="31"/>
    </row>
    <row r="404" ht="12.75">
      <c r="B404" s="31"/>
    </row>
    <row r="405" ht="12.75">
      <c r="B405" s="31"/>
    </row>
    <row r="406" ht="12.75">
      <c r="B406" s="31"/>
    </row>
    <row r="407" ht="12.75">
      <c r="B407" s="31"/>
    </row>
    <row r="408" ht="12.75">
      <c r="B408" s="31"/>
    </row>
    <row r="409" ht="12.75">
      <c r="B409" s="31"/>
    </row>
    <row r="410" ht="12.75">
      <c r="B410" s="31"/>
    </row>
    <row r="411" ht="12.75">
      <c r="B411" s="31"/>
    </row>
    <row r="412" ht="12.75">
      <c r="B412" s="31"/>
    </row>
    <row r="413" ht="12.75">
      <c r="B413" s="31"/>
    </row>
    <row r="414" ht="12.75">
      <c r="B414" s="31"/>
    </row>
    <row r="415" ht="12.75">
      <c r="B415" s="31"/>
    </row>
    <row r="416" ht="12.75">
      <c r="B416" s="31"/>
    </row>
    <row r="417" ht="12.75">
      <c r="B417" s="31"/>
    </row>
    <row r="418" ht="12.75">
      <c r="B418" s="31"/>
    </row>
    <row r="419" ht="12.75">
      <c r="B419" s="31"/>
    </row>
    <row r="420" ht="12.75">
      <c r="B420" s="31"/>
    </row>
    <row r="421" ht="12.75">
      <c r="B421" s="31"/>
    </row>
    <row r="422" ht="12.75">
      <c r="B422" s="31"/>
    </row>
    <row r="423" ht="12.75">
      <c r="B423" s="31"/>
    </row>
    <row r="424" ht="12.75">
      <c r="B424" s="31"/>
    </row>
    <row r="425" ht="12.75">
      <c r="B425" s="31"/>
    </row>
    <row r="426" ht="12.75">
      <c r="B426" s="31"/>
    </row>
    <row r="427" ht="12.75">
      <c r="B427" s="31"/>
    </row>
    <row r="428" ht="12.75">
      <c r="B428" s="31"/>
    </row>
    <row r="429" ht="12.75">
      <c r="B429" s="31"/>
    </row>
    <row r="430" ht="12.75">
      <c r="B430" s="31"/>
    </row>
    <row r="431" ht="12.75">
      <c r="B431" s="31"/>
    </row>
    <row r="432" ht="12.75">
      <c r="B432" s="31"/>
    </row>
    <row r="433" ht="12.75">
      <c r="B433" s="31"/>
    </row>
    <row r="434" ht="12.75">
      <c r="B434" s="31"/>
    </row>
    <row r="435" ht="12.75">
      <c r="B435" s="31"/>
    </row>
    <row r="436" ht="12.75">
      <c r="B436" s="31"/>
    </row>
    <row r="437" ht="12.75">
      <c r="B437" s="31"/>
    </row>
    <row r="438" ht="12.75">
      <c r="B438" s="31"/>
    </row>
    <row r="439" ht="12.75">
      <c r="B439" s="31"/>
    </row>
    <row r="440" ht="12.75">
      <c r="B440" s="31"/>
    </row>
    <row r="441" ht="12.75">
      <c r="B441" s="31"/>
    </row>
    <row r="442" ht="12.75">
      <c r="B442" s="31"/>
    </row>
    <row r="443" ht="12.75">
      <c r="B443" s="31"/>
    </row>
    <row r="444" ht="12.75">
      <c r="B444" s="31"/>
    </row>
    <row r="445" ht="12.75">
      <c r="B445" s="31"/>
    </row>
    <row r="446" ht="12.75">
      <c r="B446" s="31"/>
    </row>
    <row r="447" ht="12.75">
      <c r="B447" s="31"/>
    </row>
    <row r="448" ht="12.75">
      <c r="B448" s="31"/>
    </row>
    <row r="449" ht="12.75">
      <c r="B449" s="31"/>
    </row>
    <row r="450" ht="12.75">
      <c r="B450" s="31"/>
    </row>
    <row r="451" ht="12.75">
      <c r="B451" s="31"/>
    </row>
    <row r="452" ht="12.75">
      <c r="B452" s="31"/>
    </row>
    <row r="453" ht="12.75">
      <c r="B453" s="31"/>
    </row>
    <row r="454" ht="12.75">
      <c r="B454" s="31"/>
    </row>
    <row r="455" ht="12.75">
      <c r="B455" s="31"/>
    </row>
    <row r="456" ht="12.75">
      <c r="B456" s="31"/>
    </row>
    <row r="457" ht="12.75">
      <c r="B457" s="31"/>
    </row>
    <row r="458" ht="12.75">
      <c r="B458" s="31"/>
    </row>
    <row r="459" ht="12.75">
      <c r="B459" s="31"/>
    </row>
    <row r="460" ht="12.75">
      <c r="B460" s="31"/>
    </row>
    <row r="461" ht="12.75">
      <c r="B461" s="31"/>
    </row>
    <row r="462" ht="12.75">
      <c r="B462" s="31"/>
    </row>
    <row r="463" ht="12.75">
      <c r="B463" s="31"/>
    </row>
    <row r="464" ht="12.75">
      <c r="B464" s="31"/>
    </row>
    <row r="465" ht="12.75">
      <c r="B465" s="31"/>
    </row>
    <row r="466" ht="12.75">
      <c r="B466" s="31"/>
    </row>
    <row r="467" ht="12.75">
      <c r="B467" s="31"/>
    </row>
    <row r="468" ht="12.75">
      <c r="B468" s="31"/>
    </row>
    <row r="469" ht="12.75">
      <c r="B469" s="31"/>
    </row>
    <row r="470" ht="12.75">
      <c r="B470" s="31"/>
    </row>
    <row r="471" ht="12.75">
      <c r="B471" s="31"/>
    </row>
    <row r="472" ht="12.75">
      <c r="B472" s="31"/>
    </row>
    <row r="473" ht="12.75">
      <c r="B473" s="31"/>
    </row>
    <row r="474" ht="12.75">
      <c r="B474" s="31"/>
    </row>
    <row r="475" ht="12.75">
      <c r="B475" s="31"/>
    </row>
    <row r="476" ht="12.75">
      <c r="B476" s="31"/>
    </row>
    <row r="477" ht="12.75">
      <c r="B477" s="31"/>
    </row>
    <row r="478" ht="12.75">
      <c r="B478" s="31"/>
    </row>
    <row r="479" ht="12.75">
      <c r="B479" s="31"/>
    </row>
    <row r="480" ht="12.75">
      <c r="B480" s="31"/>
    </row>
    <row r="481" ht="12.75">
      <c r="B481" s="31"/>
    </row>
    <row r="482" ht="12.75">
      <c r="B482" s="31"/>
    </row>
    <row r="483" ht="12.75">
      <c r="B483" s="31"/>
    </row>
    <row r="484" ht="12.75">
      <c r="B484" s="31"/>
    </row>
    <row r="485" ht="12.75">
      <c r="B485" s="31"/>
    </row>
    <row r="486" ht="12.75">
      <c r="B486" s="31"/>
    </row>
    <row r="487" ht="12.75">
      <c r="B487" s="31"/>
    </row>
    <row r="488" ht="12.75">
      <c r="B488" s="31"/>
    </row>
    <row r="489" ht="12.75">
      <c r="B489" s="31"/>
    </row>
    <row r="490" ht="12.75">
      <c r="B490" s="31"/>
    </row>
    <row r="491" ht="12.75">
      <c r="B491" s="31"/>
    </row>
    <row r="492" ht="12.75">
      <c r="B492" s="31"/>
    </row>
    <row r="493" ht="12.75">
      <c r="B493" s="31"/>
    </row>
    <row r="494" ht="12.75">
      <c r="B494" s="31"/>
    </row>
    <row r="495" ht="12.75">
      <c r="B495" s="31"/>
    </row>
    <row r="496" ht="12.75">
      <c r="B496" s="31"/>
    </row>
    <row r="497" ht="12.75">
      <c r="B497" s="31"/>
    </row>
    <row r="498" ht="12.75">
      <c r="B498" s="31"/>
    </row>
    <row r="499" ht="12.75">
      <c r="B499" s="31"/>
    </row>
    <row r="500" ht="12.75">
      <c r="B500" s="31"/>
    </row>
    <row r="501" ht="12.75">
      <c r="B501" s="31"/>
    </row>
    <row r="502" ht="12.75">
      <c r="B502" s="31"/>
    </row>
    <row r="503" ht="12.75">
      <c r="B503" s="31"/>
    </row>
    <row r="504" ht="12.75">
      <c r="B504" s="31"/>
    </row>
    <row r="505" ht="12.75">
      <c r="B505" s="31"/>
    </row>
    <row r="506" ht="12.75">
      <c r="B506" s="31"/>
    </row>
    <row r="507" ht="12.75">
      <c r="B507" s="31"/>
    </row>
    <row r="508" ht="12.75">
      <c r="B508" s="31"/>
    </row>
    <row r="509" ht="12.75">
      <c r="B509" s="31"/>
    </row>
    <row r="510" ht="12.75">
      <c r="B510" s="31"/>
    </row>
    <row r="511" ht="12.75">
      <c r="B511" s="31"/>
    </row>
    <row r="512" ht="12.75">
      <c r="B512" s="31"/>
    </row>
    <row r="513" ht="12.75">
      <c r="B513" s="31"/>
    </row>
    <row r="514" ht="12.75">
      <c r="B514" s="31"/>
    </row>
    <row r="515" ht="12.75">
      <c r="B515" s="31"/>
    </row>
    <row r="516" ht="12.75">
      <c r="B516" s="31"/>
    </row>
    <row r="517" ht="12.75">
      <c r="B517" s="31"/>
    </row>
    <row r="518" ht="12.75">
      <c r="B518" s="31"/>
    </row>
    <row r="519" ht="12.75">
      <c r="B519" s="31"/>
    </row>
    <row r="520" ht="12.75">
      <c r="B520" s="31"/>
    </row>
    <row r="521" ht="12.75">
      <c r="B521" s="31"/>
    </row>
    <row r="522" ht="12.75">
      <c r="B522" s="31"/>
    </row>
    <row r="523" ht="12.75">
      <c r="B523" s="31"/>
    </row>
    <row r="524" ht="12.75">
      <c r="B524" s="31"/>
    </row>
    <row r="525" ht="12.75">
      <c r="B525" s="31"/>
    </row>
    <row r="526" ht="12.75">
      <c r="B526" s="31"/>
    </row>
    <row r="527" ht="12.75">
      <c r="B527" s="31"/>
    </row>
    <row r="528" ht="12.75">
      <c r="B528" s="31"/>
    </row>
    <row r="529" ht="12.75">
      <c r="B529" s="31"/>
    </row>
    <row r="530" ht="12.75">
      <c r="B530" s="31"/>
    </row>
    <row r="531" ht="12.75">
      <c r="B531" s="31"/>
    </row>
    <row r="532" ht="12.75">
      <c r="B532" s="31"/>
    </row>
    <row r="533" ht="12.75">
      <c r="B533" s="31"/>
    </row>
    <row r="534" ht="12.75">
      <c r="B534" s="31"/>
    </row>
    <row r="535" ht="12.75">
      <c r="B535" s="31"/>
    </row>
    <row r="536" ht="12.75">
      <c r="B536" s="31"/>
    </row>
    <row r="537" ht="12.75">
      <c r="B537" s="31"/>
    </row>
    <row r="538" ht="12.75">
      <c r="B538" s="31"/>
    </row>
    <row r="539" ht="12.75">
      <c r="B539" s="31"/>
    </row>
    <row r="540" ht="12.75">
      <c r="B540" s="31"/>
    </row>
    <row r="541" ht="12.75">
      <c r="B541" s="31"/>
    </row>
    <row r="542" ht="12.75">
      <c r="B542" s="31"/>
    </row>
    <row r="543" ht="12.75">
      <c r="B543" s="31"/>
    </row>
    <row r="544" ht="12.75">
      <c r="B544" s="31"/>
    </row>
    <row r="545" ht="12.75">
      <c r="B545" s="31"/>
    </row>
    <row r="546" ht="12.75">
      <c r="B546" s="31"/>
    </row>
    <row r="547" ht="12.75">
      <c r="B547" s="31"/>
    </row>
    <row r="548" ht="12.75">
      <c r="B548" s="31"/>
    </row>
    <row r="549" ht="12.75">
      <c r="B549" s="31"/>
    </row>
    <row r="550" ht="12.75">
      <c r="B550" s="31"/>
    </row>
    <row r="551" ht="12.75">
      <c r="B551" s="31"/>
    </row>
    <row r="552" ht="12.75">
      <c r="B552" s="31"/>
    </row>
    <row r="553" ht="12.75">
      <c r="B553" s="31"/>
    </row>
    <row r="554" ht="12.75">
      <c r="B554" s="31"/>
    </row>
    <row r="555" ht="12.75">
      <c r="B555" s="31"/>
    </row>
    <row r="556" ht="12.75">
      <c r="B556" s="31"/>
    </row>
    <row r="557" ht="12.75">
      <c r="B557" s="31"/>
    </row>
    <row r="558" ht="12.75">
      <c r="B558" s="31"/>
    </row>
    <row r="559" ht="12.75">
      <c r="B559" s="31"/>
    </row>
    <row r="560" ht="12.75">
      <c r="B560" s="31"/>
    </row>
    <row r="561" ht="12.75">
      <c r="B561" s="31"/>
    </row>
    <row r="562" ht="12.75">
      <c r="B562" s="31"/>
    </row>
    <row r="563" ht="12.75">
      <c r="B563" s="31"/>
    </row>
    <row r="564" ht="12.75">
      <c r="B564" s="31"/>
    </row>
    <row r="565" ht="12.75">
      <c r="B565" s="31"/>
    </row>
    <row r="566" ht="12.75">
      <c r="B566" s="31"/>
    </row>
    <row r="567" ht="12.75">
      <c r="B567" s="31"/>
    </row>
    <row r="568" ht="12.75">
      <c r="B568" s="31"/>
    </row>
    <row r="569" ht="12.75">
      <c r="B569" s="31"/>
    </row>
    <row r="570" ht="12.75">
      <c r="B570" s="31"/>
    </row>
    <row r="571" ht="12.75">
      <c r="B571" s="31"/>
    </row>
    <row r="572" ht="12.75">
      <c r="B572" s="31"/>
    </row>
    <row r="573" ht="12.75">
      <c r="B573" s="31"/>
    </row>
    <row r="574" ht="12.75">
      <c r="B574" s="31"/>
    </row>
    <row r="575" ht="12.75">
      <c r="B575" s="31"/>
    </row>
    <row r="576" ht="12.75">
      <c r="B576" s="31"/>
    </row>
    <row r="577" ht="12.75">
      <c r="B577" s="31"/>
    </row>
    <row r="578" ht="12.75">
      <c r="B578" s="31"/>
    </row>
    <row r="579" ht="12.75">
      <c r="B579" s="31"/>
    </row>
    <row r="580" ht="12.75">
      <c r="B580" s="31"/>
    </row>
    <row r="581" ht="12.75">
      <c r="B581" s="31"/>
    </row>
    <row r="582" ht="12.75">
      <c r="B582" s="31"/>
    </row>
    <row r="583" ht="12.75">
      <c r="B583" s="31"/>
    </row>
    <row r="584" ht="12.75">
      <c r="B584" s="31"/>
    </row>
    <row r="585" ht="12.75">
      <c r="B585" s="31"/>
    </row>
    <row r="586" ht="12.75">
      <c r="B586" s="31"/>
    </row>
    <row r="587" ht="12.75">
      <c r="B587" s="31"/>
    </row>
    <row r="588" ht="12.75">
      <c r="B588" s="31"/>
    </row>
    <row r="589" ht="12.75">
      <c r="B589" s="31"/>
    </row>
    <row r="590" ht="12.75">
      <c r="B590" s="31"/>
    </row>
    <row r="591" ht="12.75">
      <c r="B591" s="31"/>
    </row>
    <row r="592" ht="12.75">
      <c r="B592" s="31"/>
    </row>
    <row r="593" ht="12.75">
      <c r="B593" s="31"/>
    </row>
    <row r="594" ht="12.75">
      <c r="B594" s="31"/>
    </row>
    <row r="595" ht="12.75">
      <c r="B595" s="31"/>
    </row>
    <row r="596" ht="12.75">
      <c r="B596" s="31"/>
    </row>
    <row r="597" ht="12.75">
      <c r="B597" s="31"/>
    </row>
    <row r="598" ht="12.75">
      <c r="B598" s="31"/>
    </row>
    <row r="599" ht="12.75">
      <c r="B599" s="31"/>
    </row>
    <row r="600" ht="12.75">
      <c r="B600" s="31"/>
    </row>
    <row r="601" ht="12.75">
      <c r="B601" s="31"/>
    </row>
    <row r="602" ht="12.75">
      <c r="B602" s="31"/>
    </row>
    <row r="603" ht="12.75">
      <c r="B603" s="31"/>
    </row>
    <row r="604" ht="12.75">
      <c r="B604" s="31"/>
    </row>
    <row r="605" ht="12.75">
      <c r="B605" s="31"/>
    </row>
    <row r="606" ht="12.75">
      <c r="B606" s="31"/>
    </row>
    <row r="607" ht="12.75">
      <c r="B607" s="31"/>
    </row>
    <row r="608" ht="12.75">
      <c r="B608" s="31"/>
    </row>
    <row r="609" ht="12.75">
      <c r="B609" s="31"/>
    </row>
    <row r="610" ht="12.75">
      <c r="B610" s="31"/>
    </row>
    <row r="611" ht="12.75">
      <c r="B611" s="31"/>
    </row>
    <row r="612" ht="12.75">
      <c r="B612" s="31"/>
    </row>
    <row r="613" ht="12.75">
      <c r="B613" s="31"/>
    </row>
    <row r="614" ht="12.75">
      <c r="B614" s="31"/>
    </row>
    <row r="615" ht="12.75">
      <c r="B615" s="31"/>
    </row>
    <row r="616" ht="12.75">
      <c r="B616" s="31"/>
    </row>
    <row r="617" ht="12.75">
      <c r="B617" s="31"/>
    </row>
    <row r="618" ht="12.75">
      <c r="B618" s="31"/>
    </row>
    <row r="619" ht="12.75">
      <c r="B619" s="31"/>
    </row>
    <row r="620" ht="12.75">
      <c r="B620" s="31"/>
    </row>
    <row r="621" ht="12.75">
      <c r="B621" s="31"/>
    </row>
    <row r="622" ht="12.75">
      <c r="B622" s="31"/>
    </row>
    <row r="623" ht="12.75">
      <c r="B623" s="31"/>
    </row>
    <row r="624" ht="12.75">
      <c r="B624" s="31"/>
    </row>
    <row r="625" ht="12.75">
      <c r="B625" s="31"/>
    </row>
    <row r="626" ht="12.75">
      <c r="B626" s="31"/>
    </row>
    <row r="627" ht="12.75">
      <c r="B627" s="31"/>
    </row>
    <row r="628" ht="12.75">
      <c r="B628" s="31"/>
    </row>
    <row r="629" ht="12.75">
      <c r="B629" s="31"/>
    </row>
    <row r="630" ht="12.75">
      <c r="B630" s="31"/>
    </row>
    <row r="631" ht="12.75">
      <c r="B631" s="31"/>
    </row>
    <row r="632" ht="12.75">
      <c r="B632" s="31"/>
    </row>
    <row r="633" ht="12.75">
      <c r="B633" s="31"/>
    </row>
    <row r="634" ht="12.75">
      <c r="B634" s="31"/>
    </row>
    <row r="635" ht="12.75">
      <c r="B635" s="31"/>
    </row>
    <row r="636" ht="12.75">
      <c r="B636" s="31"/>
    </row>
    <row r="637" ht="12.75">
      <c r="B637" s="31"/>
    </row>
    <row r="638" ht="12.75">
      <c r="B638" s="31"/>
    </row>
    <row r="639" ht="12.75">
      <c r="B639" s="31"/>
    </row>
    <row r="640" ht="12.75">
      <c r="B640" s="31"/>
    </row>
    <row r="641" ht="12.75">
      <c r="B641" s="31"/>
    </row>
    <row r="642" ht="12.75">
      <c r="B642" s="31"/>
    </row>
    <row r="643" ht="12.75">
      <c r="B643" s="31"/>
    </row>
    <row r="644" ht="12.75">
      <c r="B644" s="31"/>
    </row>
    <row r="645" ht="12.75">
      <c r="B645" s="31"/>
    </row>
    <row r="646" ht="12.75">
      <c r="B646" s="31"/>
    </row>
    <row r="647" ht="12.75">
      <c r="B647" s="31"/>
    </row>
    <row r="648" ht="12.75">
      <c r="B648" s="31"/>
    </row>
    <row r="649" ht="12.75">
      <c r="B649" s="31"/>
    </row>
    <row r="650" ht="12.75">
      <c r="B650" s="31"/>
    </row>
    <row r="651" ht="12.75">
      <c r="B651" s="31"/>
    </row>
    <row r="652" ht="12.75">
      <c r="B652" s="31"/>
    </row>
    <row r="653" ht="12.75">
      <c r="B653" s="31"/>
    </row>
    <row r="654" ht="12.75">
      <c r="B654" s="31"/>
    </row>
    <row r="655" ht="12.75">
      <c r="B655" s="31"/>
    </row>
    <row r="656" ht="12.75">
      <c r="B656" s="31"/>
    </row>
    <row r="657" ht="12.75">
      <c r="B657" s="31"/>
    </row>
    <row r="658" ht="12.75">
      <c r="B658" s="31"/>
    </row>
    <row r="659" ht="12.75">
      <c r="B659" s="31"/>
    </row>
    <row r="660" ht="12.75">
      <c r="B660" s="31"/>
    </row>
    <row r="661" ht="12.75">
      <c r="B661" s="31"/>
    </row>
    <row r="662" ht="12.75">
      <c r="B662" s="31"/>
    </row>
    <row r="663" ht="12.75">
      <c r="B663" s="31"/>
    </row>
    <row r="664" ht="12.75">
      <c r="B664" s="31"/>
    </row>
    <row r="665" ht="12.75">
      <c r="B665" s="31"/>
    </row>
    <row r="666" ht="12.75">
      <c r="B666" s="31"/>
    </row>
    <row r="667" ht="12.75">
      <c r="B667" s="31"/>
    </row>
    <row r="668" ht="12.75">
      <c r="B668" s="31"/>
    </row>
    <row r="669" ht="12.75">
      <c r="B669" s="31"/>
    </row>
    <row r="670" ht="12.75">
      <c r="B670" s="31"/>
    </row>
    <row r="671" ht="12.75">
      <c r="B671" s="31"/>
    </row>
    <row r="672" ht="12.75">
      <c r="B672" s="31"/>
    </row>
    <row r="673" ht="12.75">
      <c r="B673" s="31"/>
    </row>
    <row r="674" ht="12.75">
      <c r="B674" s="31"/>
    </row>
    <row r="675" ht="12.75">
      <c r="B675" s="31"/>
    </row>
    <row r="676" ht="12.75">
      <c r="B676" s="31"/>
    </row>
    <row r="677" ht="12.75">
      <c r="B677" s="31"/>
    </row>
    <row r="678" ht="12.75">
      <c r="B678" s="31"/>
    </row>
    <row r="679" ht="12.75">
      <c r="B679" s="31"/>
    </row>
    <row r="680" ht="12.75">
      <c r="B680" s="31"/>
    </row>
    <row r="681" ht="12.75">
      <c r="B681" s="31"/>
    </row>
    <row r="682" ht="12.75">
      <c r="B682" s="31"/>
    </row>
    <row r="683" ht="12.75">
      <c r="B683" s="31"/>
    </row>
    <row r="684" ht="12.75">
      <c r="B684" s="31"/>
    </row>
    <row r="685" ht="12.75">
      <c r="B685" s="31"/>
    </row>
    <row r="686" ht="12.75">
      <c r="B686" s="31"/>
    </row>
    <row r="687" ht="12.75">
      <c r="B687" s="31"/>
    </row>
    <row r="688" ht="12.75">
      <c r="B688" s="31"/>
    </row>
    <row r="689" ht="12.75">
      <c r="B689" s="31"/>
    </row>
    <row r="690" ht="12.75">
      <c r="B690" s="31"/>
    </row>
    <row r="691" ht="12.75">
      <c r="B691" s="31"/>
    </row>
    <row r="692" ht="12.75">
      <c r="B692" s="31"/>
    </row>
    <row r="693" ht="12.75">
      <c r="B693" s="31"/>
    </row>
    <row r="694" ht="12.75">
      <c r="B694" s="31"/>
    </row>
    <row r="695" ht="12.75">
      <c r="B695" s="31"/>
    </row>
    <row r="696" ht="12.75">
      <c r="B696" s="31"/>
    </row>
    <row r="697" ht="12.75">
      <c r="B697" s="31"/>
    </row>
    <row r="698" ht="12.75">
      <c r="B698" s="31"/>
    </row>
    <row r="699" ht="12.75">
      <c r="B699" s="31"/>
    </row>
    <row r="700" ht="12.75">
      <c r="B700" s="31"/>
    </row>
    <row r="701" ht="12.75">
      <c r="B701" s="31"/>
    </row>
    <row r="702" ht="12.75">
      <c r="B702" s="31"/>
    </row>
    <row r="703" ht="12.75">
      <c r="B703" s="31"/>
    </row>
    <row r="704" ht="12.75">
      <c r="B704" s="31"/>
    </row>
    <row r="705" ht="12.75">
      <c r="B705" s="31"/>
    </row>
    <row r="706" ht="12.75">
      <c r="B706" s="31"/>
    </row>
    <row r="707" ht="12.75">
      <c r="B707" s="31"/>
    </row>
    <row r="708" ht="12.75">
      <c r="B708" s="31"/>
    </row>
    <row r="709" ht="12.75">
      <c r="B709" s="31"/>
    </row>
    <row r="710" ht="12.75">
      <c r="B710" s="31"/>
    </row>
    <row r="711" ht="12.75">
      <c r="B711" s="31"/>
    </row>
    <row r="712" ht="12.75">
      <c r="B712" s="31"/>
    </row>
    <row r="713" ht="12.75">
      <c r="B713" s="31"/>
    </row>
    <row r="714" ht="12.75">
      <c r="B714" s="31"/>
    </row>
    <row r="715" ht="12.75">
      <c r="B715" s="31"/>
    </row>
    <row r="716" ht="12.75">
      <c r="B716" s="31"/>
    </row>
    <row r="717" ht="12.75">
      <c r="B717" s="31"/>
    </row>
    <row r="718" ht="12.75">
      <c r="B718" s="31"/>
    </row>
    <row r="719" ht="12.75">
      <c r="B719" s="31"/>
    </row>
    <row r="720" ht="12.75">
      <c r="B720" s="31"/>
    </row>
    <row r="721" ht="12.75">
      <c r="B721" s="31"/>
    </row>
    <row r="722" ht="12.75">
      <c r="B722" s="31"/>
    </row>
    <row r="723" ht="12.75">
      <c r="B723" s="31"/>
    </row>
    <row r="724" ht="12.75">
      <c r="B724" s="31"/>
    </row>
    <row r="725" ht="12.75">
      <c r="B725" s="31"/>
    </row>
    <row r="726" ht="12.75">
      <c r="B726" s="31"/>
    </row>
    <row r="727" ht="12.75">
      <c r="B727" s="31"/>
    </row>
    <row r="728" ht="12.75">
      <c r="B728" s="31"/>
    </row>
    <row r="729" ht="12.75">
      <c r="B729" s="31"/>
    </row>
    <row r="730" ht="12.75">
      <c r="B730" s="31"/>
    </row>
    <row r="731" ht="12.75">
      <c r="B731" s="31"/>
    </row>
    <row r="732" ht="12.75">
      <c r="B732" s="31"/>
    </row>
    <row r="733" ht="12.75">
      <c r="B733" s="31"/>
    </row>
    <row r="734" ht="12.75">
      <c r="B734" s="31"/>
    </row>
    <row r="735" ht="12.75">
      <c r="B735" s="31"/>
    </row>
    <row r="736" ht="12.75">
      <c r="B736" s="31"/>
    </row>
    <row r="737" ht="12.75">
      <c r="B737" s="31"/>
    </row>
    <row r="738" ht="12.75">
      <c r="B738" s="31"/>
    </row>
    <row r="739" ht="12.75">
      <c r="B739" s="31"/>
    </row>
    <row r="740" ht="12.75">
      <c r="B740" s="31"/>
    </row>
    <row r="741" ht="12.75">
      <c r="B741" s="31"/>
    </row>
    <row r="742" ht="12.75">
      <c r="B742" s="31"/>
    </row>
    <row r="743" ht="12.75">
      <c r="B743" s="31"/>
    </row>
    <row r="744" ht="12.75">
      <c r="B744" s="31"/>
    </row>
    <row r="745" ht="12.75">
      <c r="B745" s="31"/>
    </row>
    <row r="746" ht="12.75">
      <c r="B746" s="31"/>
    </row>
    <row r="747" ht="12.75">
      <c r="B747" s="31"/>
    </row>
    <row r="748" ht="12.75">
      <c r="B748" s="31"/>
    </row>
    <row r="749" ht="12.75">
      <c r="B749" s="31"/>
    </row>
    <row r="750" ht="12.75">
      <c r="B750" s="31"/>
    </row>
    <row r="751" ht="12.75">
      <c r="B751" s="31"/>
    </row>
    <row r="752" ht="12.75">
      <c r="B752" s="31"/>
    </row>
    <row r="753" ht="12.75">
      <c r="B753" s="31"/>
    </row>
    <row r="754" ht="12.75">
      <c r="B754" s="31"/>
    </row>
    <row r="755" ht="12.75">
      <c r="B755" s="31"/>
    </row>
    <row r="756" ht="12.75">
      <c r="B756" s="31"/>
    </row>
    <row r="757" ht="12.75">
      <c r="B757" s="31"/>
    </row>
    <row r="758" ht="12.75">
      <c r="B758" s="31"/>
    </row>
    <row r="759" ht="12.75">
      <c r="B759" s="31"/>
    </row>
    <row r="760" ht="12.75">
      <c r="B760" s="31"/>
    </row>
    <row r="761" ht="12.75">
      <c r="B761" s="31"/>
    </row>
    <row r="762" ht="12.75">
      <c r="B762" s="31"/>
    </row>
    <row r="763" ht="12.75">
      <c r="B763" s="31"/>
    </row>
    <row r="764" ht="12.75">
      <c r="B764" s="31"/>
    </row>
    <row r="765" ht="12.75">
      <c r="B765" s="31"/>
    </row>
    <row r="766" ht="12.75">
      <c r="B766" s="31"/>
    </row>
    <row r="767" ht="12.75">
      <c r="B767" s="31"/>
    </row>
    <row r="768" ht="12.75">
      <c r="B768" s="31"/>
    </row>
    <row r="769" ht="12.75">
      <c r="B769" s="31"/>
    </row>
    <row r="770" ht="12.75">
      <c r="B770" s="31"/>
    </row>
    <row r="771" ht="12.75">
      <c r="B771" s="31"/>
    </row>
    <row r="772" ht="12.75">
      <c r="B772" s="31"/>
    </row>
    <row r="773" ht="12.75">
      <c r="B773" s="31"/>
    </row>
    <row r="774" ht="12.75">
      <c r="B774" s="31"/>
    </row>
    <row r="775" ht="12.75">
      <c r="B775" s="31"/>
    </row>
    <row r="776" ht="12.75">
      <c r="B776" s="31"/>
    </row>
    <row r="777" ht="12.75">
      <c r="B777" s="31"/>
    </row>
    <row r="778" ht="12.75">
      <c r="B778" s="31"/>
    </row>
    <row r="779" ht="12.75">
      <c r="B779" s="31"/>
    </row>
    <row r="780" ht="12.75">
      <c r="B780" s="31"/>
    </row>
    <row r="781" ht="12.75">
      <c r="B781" s="31"/>
    </row>
    <row r="782" ht="12.75">
      <c r="B782" s="31"/>
    </row>
  </sheetData>
  <sheetProtection/>
  <printOptions/>
  <pageMargins left="0" right="0" top="1" bottom="1" header="0.5" footer="0.5"/>
  <pageSetup horizontalDpi="600" verticalDpi="600" orientation="portrait" scale="67" r:id="rId1"/>
  <rowBreaks count="3" manualBreakCount="3">
    <brk id="64" max="4" man="1"/>
    <brk id="122" max="4" man="1"/>
    <brk id="18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Bobette Meads</dc:creator>
  <cp:keywords/>
  <dc:description/>
  <cp:lastModifiedBy>Bernard A. Wallace Jr.</cp:lastModifiedBy>
  <cp:lastPrinted>2014-11-20T17:21:10Z</cp:lastPrinted>
  <dcterms:created xsi:type="dcterms:W3CDTF">2001-10-09T18:55:54Z</dcterms:created>
  <dcterms:modified xsi:type="dcterms:W3CDTF">2014-11-20T17:36:47Z</dcterms:modified>
  <cp:category/>
  <cp:version/>
  <cp:contentType/>
  <cp:contentStatus/>
</cp:coreProperties>
</file>