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inal01" sheetId="1" r:id="rId1"/>
    <sheet name="Sheet3" sheetId="2" r:id="rId2"/>
  </sheets>
  <definedNames>
    <definedName name="_xlnm.Print_Area" localSheetId="0">'Final01'!$A$1:$E$218</definedName>
    <definedName name="_xlnm.Print_Titles" localSheetId="0">'Final01'!$1:$8</definedName>
  </definedNames>
  <calcPr fullCalcOnLoad="1"/>
</workbook>
</file>

<file path=xl/sharedStrings.xml><?xml version="1.0" encoding="utf-8"?>
<sst xmlns="http://schemas.openxmlformats.org/spreadsheetml/2006/main" count="238" uniqueCount="184">
  <si>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</si>
  <si>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</si>
  <si>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</si>
  <si>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</si>
  <si>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</si>
  <si>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</si>
  <si>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</si>
  <si>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</si>
  <si>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</si>
  <si>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</si>
  <si>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1009   U.S. Treasury operating cash - tax and loan</t>
  </si>
  <si>
    <t xml:space="preserve">                 note accounts.....................................................</t>
  </si>
  <si>
    <t xml:space="preserve">     1010   U.S. Treasury operating cash - Federal Reserve</t>
  </si>
  <si>
    <t xml:space="preserve">                 account...............................................................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</si>
  <si>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</si>
  <si>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</si>
  <si>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</si>
  <si>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</si>
  <si>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</si>
  <si>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</si>
  <si>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</si>
  <si>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</si>
  <si>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</si>
  <si>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</si>
  <si>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</si>
  <si>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</si>
  <si>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</si>
  <si>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</si>
  <si>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</si>
  <si>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</si>
  <si>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</si>
  <si>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</si>
  <si>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</si>
  <si>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</si>
  <si>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1041   Transit Account,  Mutilated paper currency.............................</t>
  </si>
  <si>
    <t xml:space="preserve">     1060   U.S. Treasury time deposits - foreign depositaries..................</t>
  </si>
  <si>
    <t xml:space="preserve">     1065   U.S. Treasury Time Deposits, Minority Bank Depositaries (EFTPS).....</t>
  </si>
  <si>
    <t xml:space="preserve">     1210   Cash - accountability of disbursing and collecting officers.........</t>
  </si>
  <si>
    <t xml:space="preserve">     1212   Undeposited collections and unconfirmed deposits     </t>
  </si>
  <si>
    <t xml:space="preserve">                (agencies reporting transactions on SF-224 - Revised).............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</si>
  <si>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</si>
  <si>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</si>
  <si>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</si>
  <si>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</si>
  <si>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</si>
  <si>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</si>
  <si>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</si>
  <si>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</si>
  <si>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</si>
  <si>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1016   Federal Reserve banks, Deferred items 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</si>
  <si>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</si>
  <si>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</si>
  <si>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</si>
  <si>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</si>
  <si>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</si>
  <si>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</si>
  <si>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</si>
  <si>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1869   Deposit in suspense, Electronic Funds Transfer......................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</si>
  <si>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</si>
  <si>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</si>
  <si>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1877   Cash receivable, Federal Tax Deposits, Internal</t>
  </si>
  <si>
    <t xml:space="preserve">                Revenue Service...................................................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</si>
  <si>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</si>
  <si>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</si>
  <si>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</si>
  <si>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</si>
  <si>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</si>
  <si>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</si>
  <si>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</si>
  <si>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</si>
  <si>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 xml:space="preserve">                                   </t>
  </si>
  <si>
    <t>Transactions not applied to current year's surplus or deficit:</t>
  </si>
  <si>
    <t xml:space="preserve">     3080   Seigniorage - transactions not applied to current fiscal</t>
  </si>
  <si>
    <t xml:space="preserve">                year's budget surplus or deficit..................................</t>
  </si>
  <si>
    <t xml:space="preserve">     3081   Profit on the sale of gold..........................................</t>
  </si>
  <si>
    <t xml:space="preserve">     3088  SpecialReclass &amp;Write-Off of Aged BCA Balances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</si>
  <si>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</si>
  <si>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</si>
  <si>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</si>
  <si>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</si>
  <si>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</si>
  <si>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</si>
  <si>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</si>
  <si>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</si>
  <si>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</si>
  <si>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</si>
  <si>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</si>
  <si>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</si>
  <si>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</si>
  <si>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</si>
  <si>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</si>
  <si>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</si>
  <si>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</si>
  <si>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</si>
  <si>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</si>
  <si>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</si>
  <si>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</si>
  <si>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</si>
  <si>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</si>
  <si>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</si>
  <si>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</si>
  <si>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</si>
  <si>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</si>
  <si>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</si>
  <si>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</si>
  <si>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</si>
  <si>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</si>
  <si>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</si>
  <si>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</si>
  <si>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</si>
  <si>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</si>
  <si>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</si>
  <si>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</si>
  <si>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8010   Corporate securities and interest checks outstanding................</t>
  </si>
  <si>
    <t xml:space="preserve">     8012   Transit account - Symbol Serial Payment</t>
  </si>
  <si>
    <t xml:space="preserve">              Edit Discrepancies on U.S. Treasury Checks........................</t>
  </si>
  <si>
    <t xml:space="preserve">     8013   Transit account - Payment amount</t>
  </si>
  <si>
    <t xml:space="preserve">              discrepancies on U.S. Treasury checks.............................</t>
  </si>
  <si>
    <t xml:space="preserve">     8014   Transit account - Payment of U.S. Treasury checks </t>
  </si>
  <si>
    <t xml:space="preserve">                without issue data........................................................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</si>
  <si>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</si>
  <si>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</si>
  <si>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8016   Transit account - Payment of U.S. Treasury Checks </t>
  </si>
  <si>
    <t xml:space="preserve">              pending archive retrieval (Preferred Payments)............................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</si>
  <si>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</si>
  <si>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</si>
  <si>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</si>
  <si>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</si>
  <si>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</si>
  <si>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</si>
  <si>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</si>
  <si>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8073   Transfer of U.S. Treasury check data................................</t>
  </si>
  <si>
    <t xml:space="preserve">     8075   Adjustment of U.S. Treasury check data..............................</t>
  </si>
  <si>
    <t xml:space="preserve">     8118   Cash-Link ACH Transfers.............................................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</si>
  <si>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</si>
  <si>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</si>
  <si>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</si>
  <si>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</si>
  <si>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</si>
  <si>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</si>
  <si>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</si>
  <si>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</si>
  <si>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8873   Transit account - discrepancies in U.S. Disbursing </t>
  </si>
  <si>
    <t xml:space="preserve">              Officers' accounts...............................................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</si>
  <si>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</si>
  <si>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</si>
  <si>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</si>
  <si>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</si>
  <si>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</si>
  <si>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 xml:space="preserve">1/ Major sources of information used to determine Treasury's operating cash include the Cashtrack Transmittals from the Federal Reserve Banks, reporting </t>
  </si>
  <si>
    <t xml:space="preserve">   from the Bureau of the Public Debt, electronic transfers through the Treasury financial communications system and reconciling wires from</t>
  </si>
  <si>
    <t xml:space="preserve">   Internal Revenue Service Centers.  Operating cash is presented on a modified cash basis, deposits are reflected as received and withdrawals </t>
  </si>
  <si>
    <t xml:space="preserve">   are reflected as processed.</t>
  </si>
  <si>
    <t xml:space="preserve">2/ Difference between Gold and Gold Certificates represents gold in transit and unredeemed certificates, </t>
  </si>
  <si>
    <t>r  Revised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</si>
  <si>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</si>
  <si>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</si>
  <si>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</si>
  <si>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</si>
  <si>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</si>
  <si>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</si>
  <si>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</si>
  <si>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</si>
  <si>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</si>
  <si>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</si>
  <si>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>SEPTEMBER 30, 2003</t>
  </si>
  <si>
    <t xml:space="preserve">     1073   Time Deposit Balances Secured by Depositary Comp. Security</t>
  </si>
  <si>
    <t xml:space="preserve">     1216   Investements in Non-Fed Securities, NRRIT, RRB</t>
  </si>
  <si>
    <t xml:space="preserve">     1213   Change in Non-Federal Securities (Market Value)</t>
  </si>
  <si>
    <t xml:space="preserve">     1214   Funds Held Outside of Treasury (Bugetary)</t>
  </si>
  <si>
    <t xml:space="preserve">     1218   Offset of Change in Non-Federal Securities</t>
  </si>
  <si>
    <t xml:space="preserve">     8116   Cash-Link Miscellaneous Transfer</t>
  </si>
  <si>
    <t>-------------------------------------------------</t>
  </si>
  <si>
    <t>---------------------------------------</t>
  </si>
  <si>
    <t xml:space="preserve">     8117   Transit Account- Unprocessed Cash Link Restoration ……….</t>
  </si>
  <si>
    <t>SEPTEMBER 30, 2004</t>
  </si>
  <si>
    <t xml:space="preserve">     1211   RFC Accountability …………………………………………………</t>
  </si>
  <si>
    <t xml:space="preserve">     1219   Accountability for Investment in the Exchange Stablization Fund..</t>
  </si>
  <si>
    <t xml:space="preserve">      1991  Special Reclass and Write-Off Aged Recpts Acts....................</t>
  </si>
  <si>
    <t xml:space="preserve">     8255   Tennessee Valley Auth. Alternative Financing Transactions….</t>
  </si>
  <si>
    <t>r</t>
  </si>
  <si>
    <t xml:space="preserve">   transaction adjustments will occur in October 2004.</t>
  </si>
  <si>
    <t>UNITED STATES CENTRAL SUMMARY GENERAL LEDGER ACCOUNT BALANCES</t>
  </si>
  <si>
    <t>FY '04 (FINAL)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</si>
</sst>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1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>
      <alignment/>
    </xf>
    <xf numFmtId="2" fontId="3" fillId="0" borderId="0" xfId="0" applyFont="1" applyAlignment="1" applyProtection="1">
      <alignment/>
      <protection locked="0"/>
    </xf>
    <xf numFmtId="2" fontId="2" fillId="0" borderId="0" xfId="0" applyFont="1" applyAlignment="1">
      <alignment/>
    </xf>
    <xf numFmtId="2" fontId="2" fillId="0" borderId="0" xfId="0" applyFont="1" applyAlignment="1" applyProtection="1">
      <alignment/>
      <protection locked="0"/>
    </xf>
    <xf numFmtId="2" fontId="1" fillId="0" borderId="0" xfId="0" applyFont="1" applyAlignment="1" quotePrefix="1">
      <alignment/>
    </xf>
    <xf numFmtId="2" fontId="2" fillId="0" borderId="1" xfId="0" applyFont="1" applyBorder="1" applyAlignment="1" applyProtection="1">
      <alignment/>
      <protection locked="0"/>
    </xf>
    <xf numFmtId="2" fontId="0" fillId="0" borderId="0" xfId="0" applyAlignment="1">
      <alignment/>
    </xf>
    <xf numFmtId="2" fontId="2" fillId="0" borderId="1" xfId="0" applyFont="1" applyBorder="1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2" fontId="0" fillId="0" borderId="1" xfId="0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0" xfId="0" applyFont="1" applyBorder="1" applyAlignment="1" applyProtection="1">
      <alignment/>
      <protection locked="0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 applyProtection="1">
      <alignment/>
      <protection locked="0"/>
    </xf>
    <xf numFmtId="4" fontId="2" fillId="0" borderId="3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Font="1" applyAlignment="1" applyProtection="1">
      <alignment/>
      <protection locked="0"/>
    </xf>
    <xf numFmtId="4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4" fontId="2" fillId="0" borderId="6" xfId="0" applyNumberFormat="1" applyFont="1" applyBorder="1" applyAlignment="1" applyProtection="1">
      <alignment/>
      <protection locked="0"/>
    </xf>
    <xf numFmtId="2" fontId="0" fillId="0" borderId="6" xfId="0" applyBorder="1" applyAlignment="1">
      <alignment/>
    </xf>
    <xf numFmtId="39" fontId="0" fillId="0" borderId="0" xfId="0" applyNumberFormat="1" applyAlignment="1">
      <alignment/>
    </xf>
    <xf numFmtId="2" fontId="2" fillId="0" borderId="0" xfId="0" applyFont="1" applyBorder="1" applyAlignment="1" applyProtection="1">
      <alignment/>
      <protection locked="0"/>
    </xf>
    <xf numFmtId="2" fontId="1" fillId="0" borderId="0" xfId="0" applyFont="1" applyBorder="1" applyAlignment="1" applyProtection="1">
      <alignment/>
      <protection locked="0"/>
    </xf>
    <xf numFmtId="2" fontId="1" fillId="0" borderId="0" xfId="0" applyFont="1" applyBorder="1" applyAlignment="1" quotePrefix="1">
      <alignment/>
    </xf>
    <xf numFmtId="2" fontId="2" fillId="0" borderId="0" xfId="0" applyFont="1" applyAlignment="1" applyProtection="1" quotePrefix="1">
      <alignment/>
      <protection locked="0"/>
    </xf>
    <xf numFmtId="2" fontId="2" fillId="0" borderId="0" xfId="0" applyFont="1" applyBorder="1" applyAlignment="1" applyProtection="1" quotePrefix="1">
      <alignment/>
      <protection locked="0"/>
    </xf>
    <xf numFmtId="2" fontId="2" fillId="0" borderId="6" xfId="0" applyFont="1" applyBorder="1" applyAlignment="1" applyProtection="1">
      <alignment/>
      <protection locked="0"/>
    </xf>
    <xf numFmtId="2" fontId="2" fillId="0" borderId="6" xfId="0" applyFont="1" applyBorder="1" applyAlignment="1">
      <alignment/>
    </xf>
    <xf numFmtId="2" fontId="2" fillId="0" borderId="8" xfId="0" applyFont="1" applyBorder="1" applyAlignment="1" applyProtection="1">
      <alignment/>
      <protection locked="0"/>
    </xf>
    <xf numFmtId="2" fontId="2" fillId="0" borderId="4" xfId="0" applyFont="1" applyBorder="1" applyAlignment="1" applyProtection="1">
      <alignment/>
      <protection locked="0"/>
    </xf>
    <xf numFmtId="2" fontId="2" fillId="0" borderId="7" xfId="0" applyFont="1" applyBorder="1" applyAlignment="1" applyProtection="1">
      <alignment/>
      <protection locked="0"/>
    </xf>
    <xf numFmtId="2" fontId="2" fillId="0" borderId="9" xfId="0" applyFont="1" applyBorder="1" applyAlignment="1" applyProtection="1">
      <alignment/>
      <protection locked="0"/>
    </xf>
    <xf numFmtId="2" fontId="0" fillId="0" borderId="10" xfId="0" applyBorder="1" applyAlignment="1">
      <alignment/>
    </xf>
    <xf numFmtId="2" fontId="2" fillId="0" borderId="4" xfId="0" applyFont="1" applyBorder="1" applyAlignment="1">
      <alignment/>
    </xf>
    <xf numFmtId="2" fontId="2" fillId="0" borderId="10" xfId="0" applyFont="1" applyBorder="1" applyAlignment="1">
      <alignment/>
    </xf>
    <xf numFmtId="2" fontId="2" fillId="0" borderId="1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2" xfId="0" applyBorder="1" applyAlignment="1">
      <alignment/>
    </xf>
    <xf numFmtId="4" fontId="2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2.7109375" style="0" customWidth="1"/>
    <col min="2" max="2" width="29.00390625" style="0" bestFit="1" customWidth="1"/>
    <col min="3" max="3" width="29.7109375" style="0" bestFit="1" customWidth="1"/>
    <col min="4" max="4" width="1.57421875" style="0" bestFit="1" customWidth="1"/>
    <col min="5" max="5" width="29.00390625" style="0" bestFit="1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182</v>
      </c>
      <c r="B1" s="2"/>
      <c r="C1" s="2"/>
      <c r="D1" s="3"/>
      <c r="E1" s="3"/>
    </row>
    <row r="2" spans="1:5" ht="12.75">
      <c r="A2" s="4" t="s">
        <v>183</v>
      </c>
      <c r="B2" s="5"/>
      <c r="C2" s="5"/>
      <c r="D2" s="7"/>
      <c r="E2" s="7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87</v>
      </c>
      <c r="G3" t="s">
        <v>87</v>
      </c>
    </row>
    <row r="4" spans="1:5" ht="12.75">
      <c r="A4" s="7"/>
      <c r="B4" s="7"/>
      <c r="C4" s="35"/>
      <c r="D4" s="7"/>
      <c r="E4" s="7"/>
    </row>
    <row r="5" spans="1:5" ht="12.75">
      <c r="A5" s="3"/>
      <c r="B5" s="1" t="s">
        <v>2</v>
      </c>
      <c r="C5" s="36" t="s">
        <v>2</v>
      </c>
      <c r="D5" s="3"/>
      <c r="E5" s="3"/>
    </row>
    <row r="6" spans="1:5" ht="12.75">
      <c r="A6" s="1" t="s">
        <v>3</v>
      </c>
      <c r="B6" s="8" t="s">
        <v>175</v>
      </c>
      <c r="C6" s="37" t="s">
        <v>165</v>
      </c>
      <c r="D6" s="3"/>
      <c r="E6" s="1" t="s">
        <v>4</v>
      </c>
    </row>
    <row r="7" spans="1:5" ht="12.75">
      <c r="A7" s="3"/>
      <c r="B7" s="3"/>
      <c r="C7" s="21"/>
      <c r="D7" s="3"/>
      <c r="E7" s="3"/>
    </row>
    <row r="8" spans="1:6" ht="12.75">
      <c r="A8" s="3" t="s">
        <v>5</v>
      </c>
      <c r="B8" s="38" t="s">
        <v>173</v>
      </c>
      <c r="C8" s="39" t="s">
        <v>172</v>
      </c>
      <c r="D8" s="3"/>
      <c r="E8" s="3" t="s">
        <v>6</v>
      </c>
      <c r="F8" t="s">
        <v>87</v>
      </c>
    </row>
    <row r="9" spans="1:5" ht="12.75">
      <c r="A9" s="1" t="s">
        <v>7</v>
      </c>
      <c r="B9" s="9"/>
      <c r="C9" s="30"/>
      <c r="D9" s="3"/>
      <c r="E9" s="9"/>
    </row>
    <row r="10" spans="1:5" ht="12.75">
      <c r="A10" s="3" t="s">
        <v>8</v>
      </c>
      <c r="B10" s="9"/>
      <c r="C10" s="30"/>
      <c r="D10" s="3"/>
      <c r="E10" s="9"/>
    </row>
    <row r="11" spans="1:5" ht="12.75">
      <c r="A11" s="2" t="s">
        <v>9</v>
      </c>
      <c r="B11" s="11"/>
      <c r="C11" s="31"/>
      <c r="D11" s="2"/>
      <c r="E11" s="11"/>
    </row>
    <row r="12" spans="1:5" ht="12.75">
      <c r="A12" s="3" t="s">
        <v>10</v>
      </c>
      <c r="B12" s="12"/>
      <c r="C12" s="32"/>
      <c r="D12" s="3"/>
      <c r="E12" s="12"/>
    </row>
    <row r="13" spans="1:5" ht="12.75">
      <c r="A13" s="3" t="s">
        <v>11</v>
      </c>
      <c r="B13" s="13">
        <f>6000000000+24362470503.68</f>
        <v>30362470503.68</v>
      </c>
      <c r="C13" s="13">
        <v>27735408200.15</v>
      </c>
      <c r="D13" s="30"/>
      <c r="E13" s="13">
        <f>-C13+B13</f>
        <v>2627062303.529999</v>
      </c>
    </row>
    <row r="14" spans="1:5" ht="12.75">
      <c r="A14" s="3" t="s">
        <v>12</v>
      </c>
      <c r="B14" s="9"/>
      <c r="C14" s="9"/>
      <c r="D14" s="33"/>
      <c r="E14" s="9"/>
    </row>
    <row r="15" spans="1:5" ht="12.75">
      <c r="A15" s="3" t="s">
        <v>13</v>
      </c>
      <c r="B15" s="14">
        <f>5986956461.95+280.51</f>
        <v>5986956742.46</v>
      </c>
      <c r="C15" s="14">
        <f>7160122467.74+63975280.51</f>
        <v>7224097748.25</v>
      </c>
      <c r="D15" s="30"/>
      <c r="E15" s="14">
        <f>-C15+B15</f>
        <v>-1237141005.79</v>
      </c>
    </row>
    <row r="16" spans="1:5" ht="13.5" thickBot="1">
      <c r="A16" s="3" t="s">
        <v>14</v>
      </c>
      <c r="B16" s="15">
        <f>SUM(+B13+B15)</f>
        <v>36349427246.14</v>
      </c>
      <c r="C16" s="15">
        <f>SUM(+C13+C15)</f>
        <v>34959505948.4</v>
      </c>
      <c r="D16" s="42"/>
      <c r="E16" s="15">
        <f>SUM(+E13+E15)</f>
        <v>1389921297.7399988</v>
      </c>
    </row>
    <row r="17" spans="1:5" ht="13.5" thickTop="1">
      <c r="A17" s="3"/>
      <c r="B17" s="12"/>
      <c r="C17" s="12"/>
      <c r="D17" s="30"/>
      <c r="E17" s="9"/>
    </row>
    <row r="18" spans="1:5" ht="12.75">
      <c r="A18" s="3" t="s">
        <v>15</v>
      </c>
      <c r="B18" s="12"/>
      <c r="C18" s="12"/>
      <c r="D18" s="30"/>
      <c r="E18" s="13"/>
    </row>
    <row r="19" spans="1:5" ht="12.75">
      <c r="A19" s="3" t="s">
        <v>16</v>
      </c>
      <c r="B19" s="13">
        <v>12781983600.09</v>
      </c>
      <c r="C19" s="13">
        <v>12062466940.74</v>
      </c>
      <c r="D19" s="30"/>
      <c r="E19" s="13">
        <f>-C19+B19</f>
        <v>719516659.3500004</v>
      </c>
    </row>
    <row r="20" spans="1:5" ht="12.75">
      <c r="A20" s="3" t="s">
        <v>17</v>
      </c>
      <c r="B20" s="14">
        <v>-2200000000</v>
      </c>
      <c r="C20" s="14">
        <v>-2200000000</v>
      </c>
      <c r="D20" s="30"/>
      <c r="E20" s="14">
        <f>-C20+B20</f>
        <v>0</v>
      </c>
    </row>
    <row r="21" spans="1:5" ht="13.5" thickBot="1">
      <c r="A21" s="3" t="s">
        <v>14</v>
      </c>
      <c r="B21" s="15">
        <f>SUM(B19:B20)</f>
        <v>10581983600.09</v>
      </c>
      <c r="C21" s="15">
        <f>SUM(C19:C20)</f>
        <v>9862466940.74</v>
      </c>
      <c r="D21" s="42"/>
      <c r="E21" s="15">
        <f>SUM(+B21-C21)</f>
        <v>719516659.3500004</v>
      </c>
    </row>
    <row r="22" spans="1:5" ht="13.5" thickTop="1">
      <c r="A22" s="3"/>
      <c r="B22" s="12"/>
      <c r="C22" s="12"/>
      <c r="D22" s="30"/>
      <c r="E22" s="13"/>
    </row>
    <row r="23" spans="1:5" ht="12.75">
      <c r="A23" s="3" t="s">
        <v>18</v>
      </c>
      <c r="B23" s="12"/>
      <c r="C23" s="12"/>
      <c r="D23" s="30"/>
      <c r="E23" s="13"/>
    </row>
    <row r="24" spans="1:5" ht="12.75">
      <c r="A24" s="3" t="s">
        <v>19</v>
      </c>
      <c r="B24" s="12"/>
      <c r="C24" s="12"/>
      <c r="D24" s="30"/>
      <c r="E24" s="13"/>
    </row>
    <row r="25" spans="1:5" ht="12.75">
      <c r="A25" s="3" t="s">
        <v>20</v>
      </c>
      <c r="B25" s="16"/>
      <c r="C25" s="16"/>
      <c r="D25" s="30"/>
      <c r="E25" s="13"/>
    </row>
    <row r="26" spans="1:5" ht="12.75">
      <c r="A26" s="3" t="s">
        <v>21</v>
      </c>
      <c r="B26" s="12">
        <v>46524922766.08</v>
      </c>
      <c r="C26" s="12">
        <v>46524922766.08</v>
      </c>
      <c r="D26" s="30"/>
      <c r="E26" s="13">
        <f>-C26+B26</f>
        <v>0</v>
      </c>
    </row>
    <row r="27" spans="1:5" ht="12.75">
      <c r="A27" s="3" t="s">
        <v>22</v>
      </c>
      <c r="B27" s="13"/>
      <c r="C27" s="13"/>
      <c r="D27" s="30"/>
      <c r="E27" s="13"/>
    </row>
    <row r="28" spans="1:5" ht="12.75">
      <c r="A28" s="3" t="s">
        <v>23</v>
      </c>
      <c r="B28" s="13">
        <v>8047173987.13</v>
      </c>
      <c r="C28" s="13">
        <v>6590881897.85</v>
      </c>
      <c r="D28" s="30"/>
      <c r="E28" s="13">
        <f>-C28+B28</f>
        <v>1456292089.2799997</v>
      </c>
    </row>
    <row r="29" spans="1:5" ht="12.75">
      <c r="A29" s="3" t="s">
        <v>24</v>
      </c>
      <c r="B29" s="13"/>
      <c r="C29" s="13"/>
      <c r="D29" s="30"/>
      <c r="E29" s="13"/>
    </row>
    <row r="30" spans="1:5" ht="12.75">
      <c r="A30" s="3" t="s">
        <v>25</v>
      </c>
      <c r="B30" s="13">
        <v>-34599815943.21</v>
      </c>
      <c r="C30" s="13">
        <v>-27955256336.09</v>
      </c>
      <c r="D30" s="30"/>
      <c r="E30" s="13">
        <f>-C30+B30</f>
        <v>-6644559607.119999</v>
      </c>
    </row>
    <row r="31" spans="1:5" ht="12.75">
      <c r="A31" s="3" t="s">
        <v>26</v>
      </c>
      <c r="B31" s="13"/>
      <c r="C31" s="13"/>
      <c r="D31" s="30"/>
      <c r="E31" s="13"/>
    </row>
    <row r="32" spans="1:5" ht="12.75">
      <c r="A32" s="3" t="s">
        <v>27</v>
      </c>
      <c r="B32" s="13">
        <v>-395344176.57</v>
      </c>
      <c r="C32" s="13">
        <v>-960743075.03</v>
      </c>
      <c r="D32" s="30"/>
      <c r="E32" s="13">
        <f>-C32+B32</f>
        <v>565398898.46</v>
      </c>
    </row>
    <row r="33" spans="1:5" ht="12.75">
      <c r="A33" s="3" t="s">
        <v>28</v>
      </c>
      <c r="B33" s="14">
        <v>-134788918.08</v>
      </c>
      <c r="C33" s="14">
        <v>-127989324.02</v>
      </c>
      <c r="D33" s="30"/>
      <c r="E33" s="14">
        <f>-C33+B33</f>
        <v>-6799594.060000017</v>
      </c>
    </row>
    <row r="34" spans="1:5" ht="13.5" thickBot="1">
      <c r="A34" s="3" t="s">
        <v>14</v>
      </c>
      <c r="B34" s="15">
        <f>SUM(B26:B33)</f>
        <v>19442147715.35</v>
      </c>
      <c r="C34" s="15">
        <f>SUM(C26:C33)</f>
        <v>24071815928.79</v>
      </c>
      <c r="D34" s="42"/>
      <c r="E34" s="15">
        <f>SUM(+B34-C34)</f>
        <v>-4629668213.440002</v>
      </c>
    </row>
    <row r="35" spans="1:5" ht="13.5" thickTop="1">
      <c r="A35" s="3"/>
      <c r="B35" s="12"/>
      <c r="C35" s="12"/>
      <c r="D35" s="30"/>
      <c r="E35" s="13"/>
    </row>
    <row r="36" spans="1:5" ht="12.75">
      <c r="A36" s="3" t="s">
        <v>29</v>
      </c>
      <c r="B36" s="12"/>
      <c r="C36" s="12"/>
      <c r="D36" s="30"/>
      <c r="E36" s="13"/>
    </row>
    <row r="37" spans="1:5" ht="12.75">
      <c r="A37" s="3" t="s">
        <v>30</v>
      </c>
      <c r="B37" s="13">
        <v>79890</v>
      </c>
      <c r="C37" s="13">
        <v>79890</v>
      </c>
      <c r="D37" s="30" t="s">
        <v>87</v>
      </c>
      <c r="E37" s="13">
        <f>-C37+B37</f>
        <v>0</v>
      </c>
    </row>
    <row r="38" spans="1:5" ht="12.75">
      <c r="A38" s="3" t="s">
        <v>31</v>
      </c>
      <c r="B38" s="13">
        <v>8135041.55</v>
      </c>
      <c r="C38" s="13">
        <v>7875017.05</v>
      </c>
      <c r="D38" s="30"/>
      <c r="E38" s="13">
        <f>-C38+B38</f>
        <v>260024.5</v>
      </c>
    </row>
    <row r="39" spans="1:5" ht="12.75">
      <c r="A39" s="2" t="s">
        <v>32</v>
      </c>
      <c r="B39" s="12"/>
      <c r="C39" s="12"/>
      <c r="D39" s="31"/>
      <c r="E39" s="13"/>
    </row>
    <row r="40" spans="1:5" ht="12.75">
      <c r="A40" s="2" t="s">
        <v>33</v>
      </c>
      <c r="B40" s="13">
        <v>12904870.54</v>
      </c>
      <c r="C40" s="13">
        <v>19278204.54</v>
      </c>
      <c r="D40" s="28"/>
      <c r="E40" s="13">
        <f aca="true" t="shared" si="0" ref="E40:E45">-C40+B40</f>
        <v>-6373334</v>
      </c>
    </row>
    <row r="41" spans="1:5" ht="12.75">
      <c r="A41" s="2" t="s">
        <v>34</v>
      </c>
      <c r="B41" s="13">
        <v>18171.14</v>
      </c>
      <c r="C41" s="13">
        <v>17118.14</v>
      </c>
      <c r="D41" s="28"/>
      <c r="E41" s="13">
        <f t="shared" si="0"/>
        <v>1053</v>
      </c>
    </row>
    <row r="42" spans="1:5" ht="12.75">
      <c r="A42" s="2" t="s">
        <v>35</v>
      </c>
      <c r="B42" s="13">
        <v>0</v>
      </c>
      <c r="C42" s="13">
        <v>160000</v>
      </c>
      <c r="D42" s="31"/>
      <c r="E42" s="13">
        <f t="shared" si="0"/>
        <v>-160000</v>
      </c>
    </row>
    <row r="43" spans="1:5" ht="12.75">
      <c r="A43" s="2" t="s">
        <v>36</v>
      </c>
      <c r="B43" s="13">
        <v>0</v>
      </c>
      <c r="C43" s="13">
        <v>7200000000</v>
      </c>
      <c r="D43" s="28"/>
      <c r="E43" s="13">
        <f t="shared" si="0"/>
        <v>-7200000000</v>
      </c>
    </row>
    <row r="44" spans="1:5" ht="12.75">
      <c r="A44" s="2" t="s">
        <v>166</v>
      </c>
      <c r="B44" s="13">
        <v>0</v>
      </c>
      <c r="C44" s="13">
        <v>14991000000</v>
      </c>
      <c r="D44" s="28"/>
      <c r="E44" s="13">
        <f t="shared" si="0"/>
        <v>-14991000000</v>
      </c>
    </row>
    <row r="45" spans="1:5" ht="12.75">
      <c r="A45" s="3" t="s">
        <v>37</v>
      </c>
      <c r="B45" s="13">
        <v>2237323986.95</v>
      </c>
      <c r="C45" s="13">
        <v>19337190788.36</v>
      </c>
      <c r="D45" s="30"/>
      <c r="E45" s="13">
        <f t="shared" si="0"/>
        <v>-17099866801.41</v>
      </c>
    </row>
    <row r="46" spans="1:5" ht="12.75">
      <c r="A46" s="3" t="s">
        <v>176</v>
      </c>
      <c r="B46" s="13">
        <v>-394555.83</v>
      </c>
      <c r="C46" s="13">
        <v>0</v>
      </c>
      <c r="D46" s="30"/>
      <c r="E46" s="13">
        <f aca="true" t="shared" si="1" ref="E46:E53">-C46+B46</f>
        <v>-394555.83</v>
      </c>
    </row>
    <row r="47" spans="1:5" ht="12.75">
      <c r="A47" s="3" t="s">
        <v>38</v>
      </c>
      <c r="B47" s="11"/>
      <c r="C47" s="11"/>
      <c r="D47" s="31"/>
      <c r="E47" s="11"/>
    </row>
    <row r="48" spans="1:5" ht="12.75">
      <c r="A48" s="3" t="s">
        <v>39</v>
      </c>
      <c r="B48" s="13">
        <v>1531311897.28</v>
      </c>
      <c r="C48" s="13">
        <v>1532601117.41</v>
      </c>
      <c r="D48" s="30" t="s">
        <v>180</v>
      </c>
      <c r="E48" s="13">
        <f t="shared" si="1"/>
        <v>-1289220.1300001144</v>
      </c>
    </row>
    <row r="49" spans="1:5" ht="12.75">
      <c r="A49" s="3" t="s">
        <v>168</v>
      </c>
      <c r="B49" s="13">
        <v>1817109932.63</v>
      </c>
      <c r="C49" s="13">
        <v>4295121509.53</v>
      </c>
      <c r="D49" s="30" t="s">
        <v>180</v>
      </c>
      <c r="E49" s="13">
        <f t="shared" si="1"/>
        <v>-2478011576.8999996</v>
      </c>
    </row>
    <row r="50" spans="1:5" ht="12.75">
      <c r="A50" s="3" t="s">
        <v>169</v>
      </c>
      <c r="B50" s="13">
        <v>630628692.63</v>
      </c>
      <c r="C50" s="13">
        <v>1276055084.37</v>
      </c>
      <c r="D50" s="30" t="s">
        <v>180</v>
      </c>
      <c r="E50" s="13">
        <f t="shared" si="1"/>
        <v>-645426391.7399999</v>
      </c>
    </row>
    <row r="51" spans="1:5" ht="12.75">
      <c r="A51" s="3" t="s">
        <v>40</v>
      </c>
      <c r="B51" s="13">
        <v>1150926.23</v>
      </c>
      <c r="C51" s="13">
        <v>44800886.94</v>
      </c>
      <c r="D51" s="30"/>
      <c r="E51" s="13">
        <f t="shared" si="1"/>
        <v>-43649960.71</v>
      </c>
    </row>
    <row r="52" spans="1:5" ht="12.75">
      <c r="A52" s="3" t="s">
        <v>170</v>
      </c>
      <c r="B52" s="13">
        <v>-1817109932.63</v>
      </c>
      <c r="C52" s="13">
        <v>-4295121509.53</v>
      </c>
      <c r="D52" s="30" t="s">
        <v>180</v>
      </c>
      <c r="E52" s="13">
        <f t="shared" si="1"/>
        <v>2478011576.8999996</v>
      </c>
    </row>
    <row r="53" spans="1:5" ht="12.75">
      <c r="A53" s="3" t="s">
        <v>177</v>
      </c>
      <c r="B53" s="29">
        <v>16453687076.33</v>
      </c>
      <c r="C53" s="14">
        <v>0</v>
      </c>
      <c r="D53" s="44"/>
      <c r="E53" s="13">
        <f t="shared" si="1"/>
        <v>16453687076.33</v>
      </c>
    </row>
    <row r="54" spans="1:5" ht="13.5" thickBot="1">
      <c r="A54" s="3" t="s">
        <v>41</v>
      </c>
      <c r="B54" s="15">
        <f>SUM(B37:B53)</f>
        <v>20874845996.82</v>
      </c>
      <c r="C54" s="15">
        <f>SUM(C37:C53)</f>
        <v>44409058106.810005</v>
      </c>
      <c r="D54" s="43" t="s">
        <v>180</v>
      </c>
      <c r="E54" s="52">
        <f>SUM(+B54-C54)</f>
        <v>-23534212109.990005</v>
      </c>
    </row>
    <row r="55" spans="1:5" ht="13.5" thickTop="1">
      <c r="A55" s="3"/>
      <c r="B55" s="12"/>
      <c r="C55" s="12"/>
      <c r="D55" s="30"/>
      <c r="E55" s="13"/>
    </row>
    <row r="56" spans="1:5" ht="13.5" thickBot="1">
      <c r="A56" s="3" t="s">
        <v>42</v>
      </c>
      <c r="B56" s="15">
        <f>SUM(B16+B21+B34+B54)</f>
        <v>87248404558.4</v>
      </c>
      <c r="C56" s="15">
        <f>SUM(C16+C21+C34+C54)</f>
        <v>113302846924.73999</v>
      </c>
      <c r="D56" s="43" t="s">
        <v>180</v>
      </c>
      <c r="E56" s="15">
        <f>SUM(+B56-C56)</f>
        <v>-26054442366.339996</v>
      </c>
    </row>
    <row r="57" spans="1:5" ht="13.5" thickTop="1">
      <c r="A57" s="3"/>
      <c r="B57" s="13"/>
      <c r="C57" s="13"/>
      <c r="D57" s="30"/>
      <c r="E57" s="13"/>
    </row>
    <row r="58" spans="1:5" ht="13.5" thickBot="1">
      <c r="A58" s="3" t="s">
        <v>167</v>
      </c>
      <c r="B58" s="15">
        <v>24078950186.26</v>
      </c>
      <c r="C58" s="15">
        <v>21700727566.78</v>
      </c>
      <c r="D58" s="43" t="s">
        <v>180</v>
      </c>
      <c r="E58" s="15">
        <f>SUM(+B58-C58)</f>
        <v>2378222619.4799995</v>
      </c>
    </row>
    <row r="59" spans="1:5" ht="13.5" thickTop="1">
      <c r="A59" s="2"/>
      <c r="B59" s="11"/>
      <c r="C59" s="11"/>
      <c r="D59" s="31"/>
      <c r="E59" s="11"/>
    </row>
    <row r="60" spans="1:5" ht="12.75">
      <c r="A60" s="3" t="s">
        <v>43</v>
      </c>
      <c r="B60" s="12"/>
      <c r="C60" s="12"/>
      <c r="D60" s="30"/>
      <c r="E60" s="9"/>
    </row>
    <row r="61" spans="1:5" ht="13.5" thickBot="1">
      <c r="A61" s="2" t="s">
        <v>44</v>
      </c>
      <c r="B61" s="18">
        <v>-25001108740.74</v>
      </c>
      <c r="C61" s="18">
        <v>-15579443070.93</v>
      </c>
      <c r="D61" s="18" t="s">
        <v>87</v>
      </c>
      <c r="E61" s="15">
        <f>-C61+B61</f>
        <v>-9421665669.810001</v>
      </c>
    </row>
    <row r="62" spans="1:5" ht="13.5" thickTop="1">
      <c r="A62" s="2"/>
      <c r="B62" s="12"/>
      <c r="C62" s="12"/>
      <c r="D62" s="30"/>
      <c r="E62" s="9"/>
    </row>
    <row r="63" spans="1:5" ht="12.75">
      <c r="A63" s="3" t="s">
        <v>45</v>
      </c>
      <c r="B63" s="11"/>
      <c r="C63" s="11"/>
      <c r="D63" s="31"/>
      <c r="E63" s="11"/>
    </row>
    <row r="64" spans="1:5" ht="13.5" thickBot="1">
      <c r="A64" s="2" t="s">
        <v>46</v>
      </c>
      <c r="B64" s="18">
        <v>150662904123.52</v>
      </c>
      <c r="C64" s="18">
        <v>145800948210.99</v>
      </c>
      <c r="D64" s="18" t="s">
        <v>87</v>
      </c>
      <c r="E64" s="15">
        <f>-C64+B64</f>
        <v>4861955912.529999</v>
      </c>
    </row>
    <row r="65" spans="1:5" ht="13.5" thickTop="1">
      <c r="A65" s="3"/>
      <c r="B65" s="12"/>
      <c r="C65" s="12"/>
      <c r="D65" s="32"/>
      <c r="E65" s="12"/>
    </row>
    <row r="66" spans="1:5" ht="12.75">
      <c r="A66" s="3" t="s">
        <v>47</v>
      </c>
      <c r="B66" s="12"/>
      <c r="C66" s="12"/>
      <c r="D66" s="30"/>
      <c r="E66" s="13"/>
    </row>
    <row r="67" spans="1:5" ht="12.75">
      <c r="A67" s="3" t="s">
        <v>48</v>
      </c>
      <c r="B67" s="13">
        <v>25820609.51</v>
      </c>
      <c r="C67" s="13">
        <v>25816871.77</v>
      </c>
      <c r="D67" s="30" t="s">
        <v>87</v>
      </c>
      <c r="E67" s="13">
        <f>-C67+B67</f>
        <v>3737.740000002086</v>
      </c>
    </row>
    <row r="68" spans="1:5" ht="12.75">
      <c r="A68" s="2" t="s">
        <v>49</v>
      </c>
      <c r="B68" s="13">
        <v>62733263.63</v>
      </c>
      <c r="C68" s="13">
        <v>122972321.01</v>
      </c>
      <c r="D68" s="28"/>
      <c r="E68" s="13">
        <f>-C68+B68</f>
        <v>-60239057.38</v>
      </c>
    </row>
    <row r="69" spans="1:5" ht="12.75">
      <c r="A69" s="3" t="s">
        <v>50</v>
      </c>
      <c r="B69" s="13">
        <v>11043182863.61</v>
      </c>
      <c r="C69" s="13">
        <v>11043484076.72</v>
      </c>
      <c r="D69" s="30"/>
      <c r="E69" s="13">
        <f>-C69+B69</f>
        <v>-301213.109998703</v>
      </c>
    </row>
    <row r="70" spans="1:5" ht="12.75">
      <c r="A70" s="3" t="s">
        <v>51</v>
      </c>
      <c r="B70" s="13"/>
      <c r="C70" s="13"/>
      <c r="D70" s="30"/>
      <c r="E70" s="13"/>
    </row>
    <row r="71" spans="1:5" ht="12.75">
      <c r="A71" s="3" t="s">
        <v>52</v>
      </c>
      <c r="B71" s="13">
        <v>-11038960643.62</v>
      </c>
      <c r="C71" s="13">
        <v>-11038781748.03</v>
      </c>
      <c r="D71" s="30"/>
      <c r="E71" s="13">
        <f>-C71+B71</f>
        <v>-178895.5900001526</v>
      </c>
    </row>
    <row r="72" spans="1:5" ht="12.75">
      <c r="A72" s="3" t="s">
        <v>53</v>
      </c>
      <c r="B72" s="13">
        <v>134788918.08</v>
      </c>
      <c r="C72" s="13">
        <v>127989324.02</v>
      </c>
      <c r="D72" s="30"/>
      <c r="E72" s="13">
        <f>-C72+B72</f>
        <v>6799594.060000017</v>
      </c>
    </row>
    <row r="73" spans="1:5" ht="12.75">
      <c r="A73" s="2" t="s">
        <v>54</v>
      </c>
      <c r="B73" s="11" t="s">
        <v>87</v>
      </c>
      <c r="C73" s="11" t="s">
        <v>87</v>
      </c>
      <c r="D73" s="31"/>
      <c r="E73" s="11"/>
    </row>
    <row r="74" spans="1:5" ht="12.75">
      <c r="A74" s="2" t="s">
        <v>55</v>
      </c>
      <c r="B74" s="13">
        <v>3175406.37</v>
      </c>
      <c r="C74" s="13">
        <v>15238622.52</v>
      </c>
      <c r="D74" s="31"/>
      <c r="E74" s="13">
        <f>-C74+B74</f>
        <v>-12063216.149999999</v>
      </c>
    </row>
    <row r="75" spans="1:5" ht="12.75">
      <c r="A75" s="3" t="s">
        <v>56</v>
      </c>
      <c r="B75" s="13">
        <v>183412012.6</v>
      </c>
      <c r="C75" s="13">
        <v>-562924186.38</v>
      </c>
      <c r="D75" s="30" t="s">
        <v>87</v>
      </c>
      <c r="E75" s="13">
        <f>-C75+B75</f>
        <v>746336198.98</v>
      </c>
    </row>
    <row r="76" spans="1:5" ht="12.75">
      <c r="A76" s="3" t="s">
        <v>57</v>
      </c>
      <c r="B76" s="13">
        <v>3880515.39</v>
      </c>
      <c r="C76" s="13">
        <v>-4095301.55</v>
      </c>
      <c r="D76" s="30"/>
      <c r="E76" s="13">
        <f>-C76+B76</f>
        <v>7975816.9399999995</v>
      </c>
    </row>
    <row r="77" spans="1:5" ht="12.75">
      <c r="A77" s="3" t="s">
        <v>155</v>
      </c>
      <c r="B77" s="13">
        <v>348158.19</v>
      </c>
      <c r="C77" s="13">
        <v>179495.85</v>
      </c>
      <c r="D77" s="30"/>
      <c r="E77" s="13">
        <f>-C77+B77</f>
        <v>168662.34</v>
      </c>
    </row>
    <row r="78" spans="1:5" ht="12.75">
      <c r="A78" s="3" t="s">
        <v>58</v>
      </c>
      <c r="B78" s="13" t="s">
        <v>87</v>
      </c>
      <c r="C78" s="13" t="s">
        <v>87</v>
      </c>
      <c r="D78" s="30"/>
      <c r="E78" s="13"/>
    </row>
    <row r="79" spans="1:5" ht="12.75">
      <c r="A79" s="3" t="s">
        <v>59</v>
      </c>
      <c r="B79" s="13">
        <v>72413004.54</v>
      </c>
      <c r="C79" s="13">
        <v>245919430.62</v>
      </c>
      <c r="D79" s="30" t="s">
        <v>180</v>
      </c>
      <c r="E79" s="13">
        <f>-C79+B79</f>
        <v>-173506426.07999998</v>
      </c>
    </row>
    <row r="80" spans="1:5" ht="12.75">
      <c r="A80" s="3" t="s">
        <v>60</v>
      </c>
      <c r="B80" s="13"/>
      <c r="C80" s="13"/>
      <c r="D80" s="30"/>
      <c r="E80" s="13"/>
    </row>
    <row r="81" spans="1:5" ht="12.75">
      <c r="A81" s="3" t="s">
        <v>61</v>
      </c>
      <c r="B81" s="28">
        <v>-39471144.45</v>
      </c>
      <c r="C81" s="28">
        <v>-31360375.61</v>
      </c>
      <c r="D81" s="30"/>
      <c r="E81" s="13">
        <f>-C81+B81</f>
        <v>-8110768.840000004</v>
      </c>
    </row>
    <row r="82" spans="1:11" ht="12.75">
      <c r="A82" s="3" t="s">
        <v>178</v>
      </c>
      <c r="B82" s="29">
        <v>0</v>
      </c>
      <c r="C82" s="29">
        <v>0</v>
      </c>
      <c r="D82" s="44"/>
      <c r="E82" s="14">
        <f>-C82+B82</f>
        <v>0</v>
      </c>
      <c r="F82" s="50"/>
      <c r="G82" s="50"/>
      <c r="H82" s="50"/>
      <c r="I82" s="50"/>
      <c r="J82" s="50"/>
      <c r="K82" s="50"/>
    </row>
    <row r="83" spans="1:5" ht="13.5" thickBot="1">
      <c r="A83" s="3" t="s">
        <v>62</v>
      </c>
      <c r="B83" s="15">
        <f>SUM(B67:B82)</f>
        <v>451322963.8499992</v>
      </c>
      <c r="C83" s="15">
        <f>SUM(C67:C81)</f>
        <v>-55561469.0600007</v>
      </c>
      <c r="D83" s="43" t="s">
        <v>180</v>
      </c>
      <c r="E83" s="14">
        <f>-C83+B83</f>
        <v>506884432.9099999</v>
      </c>
    </row>
    <row r="84" spans="1:5" ht="14.25" thickBot="1" thickTop="1">
      <c r="A84" s="3" t="s">
        <v>63</v>
      </c>
      <c r="B84" s="15">
        <f>SUM(B56+B58+B83+B61+B64)</f>
        <v>237440473091.28998</v>
      </c>
      <c r="C84" s="15">
        <f>SUM(C56+C58+C83+C61+C64)</f>
        <v>265169518162.52</v>
      </c>
      <c r="D84" s="43" t="s">
        <v>180</v>
      </c>
      <c r="E84" s="14">
        <f>-C84+B84</f>
        <v>-27729045071.23001</v>
      </c>
    </row>
    <row r="85" spans="1:5" ht="13.5" thickTop="1">
      <c r="A85" s="7"/>
      <c r="B85" s="20"/>
      <c r="C85" s="20"/>
      <c r="D85" s="40"/>
      <c r="E85" s="20"/>
    </row>
    <row r="86" spans="1:5" ht="12.75">
      <c r="A86" s="1" t="s">
        <v>64</v>
      </c>
      <c r="B86" s="12"/>
      <c r="C86" s="12"/>
      <c r="D86" s="30"/>
      <c r="E86" s="13"/>
    </row>
    <row r="87" spans="1:5" ht="12.75">
      <c r="A87" s="3"/>
      <c r="B87" s="12"/>
      <c r="C87" s="12"/>
      <c r="D87" s="30"/>
      <c r="E87" s="13"/>
    </row>
    <row r="88" spans="1:5" ht="12.75">
      <c r="A88" s="3" t="s">
        <v>65</v>
      </c>
      <c r="B88" s="12"/>
      <c r="C88" s="12"/>
      <c r="D88" s="30"/>
      <c r="E88" s="13"/>
    </row>
    <row r="89" spans="1:5" ht="12.75">
      <c r="A89" s="26" t="s">
        <v>66</v>
      </c>
      <c r="B89" s="13">
        <v>3705441211828.55</v>
      </c>
      <c r="C89" s="13">
        <v>3328852723912.05</v>
      </c>
      <c r="D89" s="30" t="s">
        <v>180</v>
      </c>
      <c r="E89" s="13">
        <f>-C89+B89</f>
        <v>376588487916.5</v>
      </c>
    </row>
    <row r="90" spans="1:7" ht="12.75">
      <c r="A90" s="26" t="s">
        <v>67</v>
      </c>
      <c r="B90" s="13">
        <v>-1879777245687.41</v>
      </c>
      <c r="C90" s="13">
        <v>-1782107507368.26</v>
      </c>
      <c r="D90" s="30" t="s">
        <v>180</v>
      </c>
      <c r="E90" s="13">
        <f>-C90+B90</f>
        <v>-97669738319.1499</v>
      </c>
      <c r="G90" s="34" t="s">
        <v>87</v>
      </c>
    </row>
    <row r="91" spans="1:5" ht="12.75">
      <c r="A91" s="26" t="s">
        <v>68</v>
      </c>
      <c r="B91" s="14">
        <v>2292061308864.59</v>
      </c>
      <c r="C91" s="14">
        <v>2159247657919.89</v>
      </c>
      <c r="D91" s="30" t="s">
        <v>180</v>
      </c>
      <c r="E91" s="14">
        <f>-C91+B91</f>
        <v>132813650944.69995</v>
      </c>
    </row>
    <row r="92" spans="1:5" ht="13.5" thickBot="1">
      <c r="A92" s="3" t="s">
        <v>69</v>
      </c>
      <c r="B92" s="15">
        <f>SUM(B89:B91)</f>
        <v>4117725275005.7295</v>
      </c>
      <c r="C92" s="15">
        <f>SUM(C89:C91)</f>
        <v>3705992874463.6797</v>
      </c>
      <c r="D92" s="42" t="s">
        <v>180</v>
      </c>
      <c r="E92" s="15">
        <f>B92-C92</f>
        <v>411732400542.0498</v>
      </c>
    </row>
    <row r="93" spans="1:5" ht="13.5" thickTop="1">
      <c r="A93" s="3" t="s">
        <v>70</v>
      </c>
      <c r="B93" s="12"/>
      <c r="C93" s="12"/>
      <c r="D93" s="30"/>
      <c r="E93" s="13"/>
    </row>
    <row r="94" spans="1:5" ht="12.75">
      <c r="A94" s="3" t="s">
        <v>71</v>
      </c>
      <c r="B94" s="12"/>
      <c r="C94" s="12"/>
      <c r="D94" s="30"/>
      <c r="E94" s="13"/>
    </row>
    <row r="95" spans="1:5" ht="12.75">
      <c r="A95" s="26" t="s">
        <v>72</v>
      </c>
      <c r="B95" s="12"/>
      <c r="C95" s="12"/>
      <c r="D95" s="30"/>
      <c r="E95" s="13"/>
    </row>
    <row r="96" spans="1:5" ht="12.75">
      <c r="A96" s="26" t="s">
        <v>73</v>
      </c>
      <c r="B96" s="13">
        <v>661000000</v>
      </c>
      <c r="C96" s="13">
        <v>567000000</v>
      </c>
      <c r="D96" s="30" t="s">
        <v>87</v>
      </c>
      <c r="E96" s="13">
        <f>-C96+B96</f>
        <v>94000000</v>
      </c>
    </row>
    <row r="97" spans="1:5" ht="12.75">
      <c r="A97" s="26" t="s">
        <v>74</v>
      </c>
      <c r="B97" s="27">
        <v>1221897.3</v>
      </c>
      <c r="C97" s="27">
        <v>4593433.49</v>
      </c>
      <c r="D97" s="30" t="s">
        <v>87</v>
      </c>
      <c r="E97" s="19">
        <f>-C97+B97</f>
        <v>-3371536.1900000004</v>
      </c>
    </row>
    <row r="98" spans="1:5" ht="12.75">
      <c r="A98" s="26" t="s">
        <v>75</v>
      </c>
      <c r="B98" s="28">
        <v>-390743.9</v>
      </c>
      <c r="C98" s="28">
        <v>-19930798.36</v>
      </c>
      <c r="D98" s="30" t="s">
        <v>180</v>
      </c>
      <c r="E98" s="19">
        <f>-C98+B98</f>
        <v>19540054.46</v>
      </c>
    </row>
    <row r="99" spans="1:5" ht="12.75">
      <c r="A99" s="3" t="s">
        <v>76</v>
      </c>
      <c r="B99" s="51"/>
      <c r="C99" s="51"/>
      <c r="D99" s="44"/>
      <c r="E99" s="51"/>
    </row>
    <row r="100" spans="1:8" ht="13.5" thickBot="1">
      <c r="A100" s="3" t="s">
        <v>77</v>
      </c>
      <c r="B100" s="15">
        <f>SUM(B96:B98)</f>
        <v>661831153.4</v>
      </c>
      <c r="C100" s="15">
        <f>SUM(C96:C98)</f>
        <v>551662635.13</v>
      </c>
      <c r="D100" s="30" t="s">
        <v>180</v>
      </c>
      <c r="E100" s="15">
        <f>SUM(+B100-C100)</f>
        <v>110168518.26999998</v>
      </c>
      <c r="H100" t="s">
        <v>87</v>
      </c>
    </row>
    <row r="101" spans="1:5" ht="14.25" thickBot="1" thickTop="1">
      <c r="A101" s="3" t="s">
        <v>78</v>
      </c>
      <c r="B101" s="15">
        <f>SUM(B92-B100)</f>
        <v>4117063443852.3296</v>
      </c>
      <c r="C101" s="15">
        <f>SUM(C92-C100)</f>
        <v>3705441211828.55</v>
      </c>
      <c r="D101" s="45" t="s">
        <v>180</v>
      </c>
      <c r="E101" s="22">
        <f>SUM(+B101-C101)</f>
        <v>411622232023.7798</v>
      </c>
    </row>
    <row r="102" spans="1:8" ht="14.25" thickBot="1" thickTop="1">
      <c r="A102" s="3" t="s">
        <v>79</v>
      </c>
      <c r="B102" s="15">
        <f>SUM(B84+B101)</f>
        <v>4354503916943.6196</v>
      </c>
      <c r="C102" s="15">
        <f>SUM(C84+C101)</f>
        <v>3970610729991.07</v>
      </c>
      <c r="D102" s="45" t="s">
        <v>180</v>
      </c>
      <c r="E102" s="15">
        <f>SUM(+B102-C102)</f>
        <v>383893186952.5498</v>
      </c>
      <c r="H102" s="15"/>
    </row>
    <row r="103" spans="1:5" ht="13.5" thickTop="1">
      <c r="A103" s="3"/>
      <c r="B103" s="12"/>
      <c r="C103" s="12"/>
      <c r="D103" s="30"/>
      <c r="E103" s="13"/>
    </row>
    <row r="104" spans="1:5" ht="12.75">
      <c r="A104" s="1" t="s">
        <v>80</v>
      </c>
      <c r="B104" s="12"/>
      <c r="C104" s="12"/>
      <c r="D104" s="30"/>
      <c r="E104" s="13"/>
    </row>
    <row r="105" spans="1:5" ht="12.75">
      <c r="A105" s="3"/>
      <c r="B105" s="12"/>
      <c r="C105" s="12"/>
      <c r="D105" s="30"/>
      <c r="E105" s="13"/>
    </row>
    <row r="106" spans="1:5" ht="12.75">
      <c r="A106" s="3" t="s">
        <v>81</v>
      </c>
      <c r="B106" s="12"/>
      <c r="C106" s="12"/>
      <c r="D106" s="30"/>
      <c r="E106" s="13"/>
    </row>
    <row r="107" spans="1:7" ht="12.75">
      <c r="A107" s="2" t="s">
        <v>157</v>
      </c>
      <c r="B107" s="11"/>
      <c r="C107" s="11"/>
      <c r="D107" s="31"/>
      <c r="E107" s="11"/>
      <c r="G107" t="s">
        <v>87</v>
      </c>
    </row>
    <row r="108" spans="2:5" ht="12.75">
      <c r="B108" s="16"/>
      <c r="C108" s="16"/>
      <c r="D108" s="30"/>
      <c r="E108" s="16"/>
    </row>
    <row r="109" spans="1:5" ht="12.75">
      <c r="A109" s="26" t="s">
        <v>164</v>
      </c>
      <c r="B109" s="13">
        <f>4315918640519.31-8573815711.02</f>
        <v>4307344824808.29</v>
      </c>
      <c r="C109" s="13">
        <f>3932664188327.71-8573815711.02</f>
        <v>3924090372616.69</v>
      </c>
      <c r="D109" s="40"/>
      <c r="E109" s="13">
        <f>-C109+B109</f>
        <v>383254452191.6001</v>
      </c>
    </row>
    <row r="110" spans="1:5" ht="12.75">
      <c r="A110" s="3" t="s">
        <v>158</v>
      </c>
      <c r="B110" s="14">
        <v>3071708099421.4</v>
      </c>
      <c r="C110" s="14">
        <v>2859229834862.74</v>
      </c>
      <c r="D110" s="30"/>
      <c r="E110" s="14">
        <f>-C110+B110</f>
        <v>212478264558.65967</v>
      </c>
    </row>
    <row r="111" spans="1:5" ht="13.5" thickBot="1">
      <c r="A111" s="3" t="s">
        <v>159</v>
      </c>
      <c r="B111" s="15">
        <f>SUM(B109+B110)</f>
        <v>7379052924229.689</v>
      </c>
      <c r="C111" s="15">
        <f>SUM(C109+C110)</f>
        <v>6783320207479.43</v>
      </c>
      <c r="D111" s="42"/>
      <c r="E111" s="15">
        <f>SUM(+B111-C111)</f>
        <v>595732716750.2598</v>
      </c>
    </row>
    <row r="112" spans="1:5" ht="13.5" thickTop="1">
      <c r="A112" s="2"/>
      <c r="B112" s="12"/>
      <c r="C112" s="12"/>
      <c r="D112" s="31"/>
      <c r="E112" s="13"/>
    </row>
    <row r="113" spans="1:5" ht="12.75">
      <c r="A113" s="3" t="s">
        <v>160</v>
      </c>
      <c r="B113" s="12"/>
      <c r="C113" s="12"/>
      <c r="D113" s="30"/>
      <c r="E113" s="13"/>
    </row>
    <row r="114" spans="1:5" ht="12.75">
      <c r="A114" s="3" t="s">
        <v>82</v>
      </c>
      <c r="B114" s="12"/>
      <c r="C114" s="12"/>
      <c r="D114" s="30"/>
      <c r="E114" s="13"/>
    </row>
    <row r="115" spans="1:5" ht="12.75">
      <c r="A115" s="3" t="s">
        <v>83</v>
      </c>
      <c r="B115" s="12"/>
      <c r="C115" s="12"/>
      <c r="D115" s="30"/>
      <c r="E115" s="13"/>
    </row>
    <row r="116" spans="1:5" ht="13.5" thickBot="1">
      <c r="A116" s="3" t="s">
        <v>84</v>
      </c>
      <c r="B116" s="15">
        <v>4037610312.31</v>
      </c>
      <c r="C116" s="15">
        <v>4180780563.01</v>
      </c>
      <c r="D116" s="43"/>
      <c r="E116" s="15">
        <f>-C116+B116</f>
        <v>-143170250.7000003</v>
      </c>
    </row>
    <row r="117" spans="1:5" ht="13.5" thickTop="1">
      <c r="A117" s="6"/>
      <c r="B117" s="20"/>
      <c r="C117" s="20"/>
      <c r="D117" s="41"/>
      <c r="E117" s="20"/>
    </row>
    <row r="118" spans="1:5" ht="12.75">
      <c r="A118" s="2" t="s">
        <v>85</v>
      </c>
      <c r="B118" s="13"/>
      <c r="C118" s="13"/>
      <c r="D118" s="31"/>
      <c r="E118" s="13"/>
    </row>
    <row r="119" spans="1:5" ht="12.75">
      <c r="A119" s="2" t="s">
        <v>161</v>
      </c>
      <c r="B119" s="13"/>
      <c r="C119" s="13"/>
      <c r="D119" s="31"/>
      <c r="E119" s="16"/>
    </row>
    <row r="120" spans="1:5" ht="12.75">
      <c r="A120" s="2" t="s">
        <v>86</v>
      </c>
      <c r="B120" s="13"/>
      <c r="C120" s="13"/>
      <c r="D120" s="31" t="s">
        <v>87</v>
      </c>
      <c r="E120" s="13"/>
    </row>
    <row r="121" spans="1:5" ht="13.5" thickBot="1">
      <c r="A121" s="6" t="s">
        <v>88</v>
      </c>
      <c r="B121" s="18">
        <v>55256762853.39</v>
      </c>
      <c r="C121" s="18">
        <v>54731403458.62</v>
      </c>
      <c r="D121" s="41" t="s">
        <v>87</v>
      </c>
      <c r="E121" s="15">
        <f>-C121+B121</f>
        <v>525359394.76999664</v>
      </c>
    </row>
    <row r="122" spans="1:5" ht="13.5" thickTop="1">
      <c r="A122" s="3"/>
      <c r="B122" s="13"/>
      <c r="C122" s="13"/>
      <c r="D122" s="30"/>
      <c r="E122" s="13"/>
    </row>
    <row r="123" spans="1:5" ht="13.5" thickBot="1">
      <c r="A123" s="3" t="s">
        <v>162</v>
      </c>
      <c r="B123" s="15">
        <f>SUM(B111+B116-B121)</f>
        <v>7327833771688.609</v>
      </c>
      <c r="C123" s="15">
        <f>SUM(C111+C116-C121)</f>
        <v>6732769584583.819</v>
      </c>
      <c r="D123" s="43"/>
      <c r="E123" s="15">
        <f>SUM(+B123-C123)</f>
        <v>595064187104.79</v>
      </c>
    </row>
    <row r="124" spans="1:5" ht="13.5" thickTop="1">
      <c r="A124" s="2"/>
      <c r="B124" s="13"/>
      <c r="C124" s="13"/>
      <c r="D124" s="31"/>
      <c r="E124" s="13"/>
    </row>
    <row r="125" spans="1:5" ht="12.75">
      <c r="A125" s="2" t="s">
        <v>89</v>
      </c>
      <c r="B125" s="16"/>
      <c r="C125" s="16"/>
      <c r="D125" s="31"/>
      <c r="E125" s="16"/>
    </row>
    <row r="126" spans="1:5" ht="13.5" thickBot="1">
      <c r="A126" s="2" t="s">
        <v>90</v>
      </c>
      <c r="B126" s="15">
        <v>24183395779.45</v>
      </c>
      <c r="C126" s="15">
        <v>25952100955.95</v>
      </c>
      <c r="D126" s="31" t="s">
        <v>180</v>
      </c>
      <c r="E126" s="15">
        <f>SUM(+B126-C126)</f>
        <v>-1768705176.5</v>
      </c>
    </row>
    <row r="127" spans="1:5" ht="14.25" thickBot="1" thickTop="1">
      <c r="A127" s="3" t="s">
        <v>91</v>
      </c>
      <c r="B127" s="15">
        <f>SUM(B123+B126)</f>
        <v>7352017167468.06</v>
      </c>
      <c r="C127" s="15">
        <f>SUM(C123+C126)</f>
        <v>6758721685539.77</v>
      </c>
      <c r="D127" s="45" t="s">
        <v>180</v>
      </c>
      <c r="E127" s="15">
        <f>SUM(+B127-C127)</f>
        <v>593295481928.29</v>
      </c>
    </row>
    <row r="128" spans="1:5" ht="13.5" thickTop="1">
      <c r="A128" s="2"/>
      <c r="B128" s="13"/>
      <c r="C128" s="13"/>
      <c r="D128" s="31"/>
      <c r="E128" s="13"/>
    </row>
    <row r="129" spans="1:5" ht="12.75">
      <c r="A129" s="3" t="s">
        <v>92</v>
      </c>
      <c r="B129" s="12"/>
      <c r="C129" s="12"/>
      <c r="D129" s="31"/>
      <c r="E129" s="13"/>
    </row>
    <row r="130" spans="1:5" ht="12.75">
      <c r="A130" s="3" t="s">
        <v>93</v>
      </c>
      <c r="B130" s="13"/>
      <c r="C130" s="13"/>
      <c r="D130" s="30"/>
      <c r="E130" s="13"/>
    </row>
    <row r="131" spans="1:5" ht="12.75">
      <c r="A131" s="3" t="s">
        <v>163</v>
      </c>
      <c r="B131" s="13">
        <v>-1169000</v>
      </c>
      <c r="C131" s="13">
        <v>-1169000</v>
      </c>
      <c r="D131" s="30"/>
      <c r="E131" s="13">
        <f>-C131+B131</f>
        <v>0</v>
      </c>
    </row>
    <row r="132" spans="1:5" ht="12.75">
      <c r="A132" s="3" t="s">
        <v>94</v>
      </c>
      <c r="B132" s="13"/>
      <c r="C132" s="13"/>
      <c r="D132" s="30"/>
      <c r="E132" s="12"/>
    </row>
    <row r="133" spans="1:5" ht="12.75">
      <c r="A133" s="3" t="s">
        <v>95</v>
      </c>
      <c r="B133" s="13">
        <v>3075262795096.52</v>
      </c>
      <c r="C133" s="13">
        <v>2859290856017.25</v>
      </c>
      <c r="D133" s="30"/>
      <c r="E133" s="13">
        <f>-C133+B133</f>
        <v>215971939079.27002</v>
      </c>
    </row>
    <row r="134" spans="1:5" ht="12.75">
      <c r="A134" s="3" t="s">
        <v>156</v>
      </c>
      <c r="B134" s="29">
        <v>441659000</v>
      </c>
      <c r="C134" s="29">
        <v>1254000</v>
      </c>
      <c r="D134" s="30"/>
      <c r="E134" s="14">
        <f>-C134+B134</f>
        <v>440405000</v>
      </c>
    </row>
    <row r="135" spans="1:5" ht="12.75">
      <c r="A135" s="3" t="s">
        <v>96</v>
      </c>
      <c r="B135" s="12"/>
      <c r="C135" s="12"/>
      <c r="D135" s="46"/>
      <c r="E135" s="12"/>
    </row>
    <row r="136" spans="1:5" ht="13.5" thickBot="1">
      <c r="A136" s="3" t="s">
        <v>97</v>
      </c>
      <c r="B136" s="15">
        <f>SUM(B130:B134)</f>
        <v>3075703285096.52</v>
      </c>
      <c r="C136" s="15">
        <f>SUM(C130:C134)</f>
        <v>2859290941017.25</v>
      </c>
      <c r="D136" s="47" t="s">
        <v>87</v>
      </c>
      <c r="E136" s="15">
        <f>SUM(+B136-C136)</f>
        <v>216412344079.27002</v>
      </c>
    </row>
    <row r="137" spans="1:5" ht="13.5" thickTop="1">
      <c r="A137" s="6"/>
      <c r="B137" s="13"/>
      <c r="C137" s="13"/>
      <c r="D137" s="41"/>
      <c r="E137" s="13"/>
    </row>
    <row r="138" spans="1:5" ht="12.75">
      <c r="A138" s="2" t="s">
        <v>98</v>
      </c>
      <c r="B138" s="13"/>
      <c r="C138" s="13"/>
      <c r="D138" s="31"/>
      <c r="E138" s="13"/>
    </row>
    <row r="139" spans="1:5" ht="12.75">
      <c r="A139" s="2" t="s">
        <v>99</v>
      </c>
      <c r="B139" s="13"/>
      <c r="C139" s="13"/>
      <c r="D139" s="31"/>
      <c r="E139" s="13"/>
    </row>
    <row r="140" spans="1:5" ht="12.75">
      <c r="A140" s="2"/>
      <c r="B140" s="13"/>
      <c r="C140" s="13"/>
      <c r="D140" s="31"/>
      <c r="E140" s="13"/>
    </row>
    <row r="141" spans="1:5" ht="12.75">
      <c r="A141" s="3" t="s">
        <v>100</v>
      </c>
      <c r="B141" s="9"/>
      <c r="C141" s="9"/>
      <c r="D141" s="31"/>
      <c r="E141" s="9"/>
    </row>
    <row r="142" spans="1:5" ht="12.75">
      <c r="A142" s="2" t="s">
        <v>101</v>
      </c>
      <c r="B142" s="23">
        <v>16595821168.29</v>
      </c>
      <c r="C142" s="23">
        <v>13860482895.19</v>
      </c>
      <c r="D142" s="31" t="s">
        <v>180</v>
      </c>
      <c r="E142" s="14">
        <f>-C142+B142</f>
        <v>2735338273.1000004</v>
      </c>
    </row>
    <row r="143" spans="1:5" ht="12.75">
      <c r="A143" s="3" t="s">
        <v>102</v>
      </c>
      <c r="B143" s="13"/>
      <c r="C143" s="13"/>
      <c r="D143" s="48"/>
      <c r="E143" s="13"/>
    </row>
    <row r="144" spans="1:5" ht="13.5" thickBot="1">
      <c r="A144" s="2" t="s">
        <v>103</v>
      </c>
      <c r="B144" s="24">
        <f>SUM(+B136-B142)</f>
        <v>3059107463928.23</v>
      </c>
      <c r="C144" s="24">
        <f>SUM(+C136-C142)</f>
        <v>2845430458122.06</v>
      </c>
      <c r="D144" s="31" t="s">
        <v>180</v>
      </c>
      <c r="E144" s="15">
        <f>-C144+B144</f>
        <v>213677005806.16992</v>
      </c>
    </row>
    <row r="145" spans="1:5" ht="14.25" thickBot="1" thickTop="1">
      <c r="A145" s="3" t="s">
        <v>104</v>
      </c>
      <c r="B145" s="15">
        <f>SUM(+B127-B144)</f>
        <v>4292909703539.8296</v>
      </c>
      <c r="C145" s="15">
        <f>SUM(+C127-C144)</f>
        <v>3913291227417.7095</v>
      </c>
      <c r="D145" s="45" t="s">
        <v>180</v>
      </c>
      <c r="E145" s="15">
        <f>SUM(+B145-C145)</f>
        <v>379618476122.1201</v>
      </c>
    </row>
    <row r="146" spans="1:5" ht="13.5" thickTop="1">
      <c r="A146" s="3"/>
      <c r="B146" s="12"/>
      <c r="C146" s="12"/>
      <c r="D146" s="31"/>
      <c r="E146" s="13"/>
    </row>
    <row r="147" spans="1:5" ht="12.75">
      <c r="A147" s="3"/>
      <c r="B147" s="12"/>
      <c r="C147" s="12"/>
      <c r="D147" s="31"/>
      <c r="E147" s="13"/>
    </row>
    <row r="148" spans="1:5" ht="12.75">
      <c r="A148" s="3"/>
      <c r="B148" s="12"/>
      <c r="C148" s="12"/>
      <c r="D148" s="31"/>
      <c r="E148" s="13"/>
    </row>
    <row r="149" spans="1:5" ht="12.75">
      <c r="A149" s="3" t="s">
        <v>105</v>
      </c>
      <c r="B149" s="13"/>
      <c r="C149" s="13"/>
      <c r="D149" s="30"/>
      <c r="E149" s="13"/>
    </row>
    <row r="150" spans="1:5" ht="12.75">
      <c r="A150" s="2" t="s">
        <v>106</v>
      </c>
      <c r="B150" s="11"/>
      <c r="C150" s="11"/>
      <c r="D150" s="31"/>
      <c r="E150" s="11"/>
    </row>
    <row r="151" spans="1:5" ht="13.5" thickBot="1">
      <c r="A151" s="2" t="s">
        <v>107</v>
      </c>
      <c r="B151" s="18">
        <v>32733803146.99</v>
      </c>
      <c r="C151" s="18">
        <v>31805856554.37</v>
      </c>
      <c r="D151" s="28"/>
      <c r="E151" s="15">
        <f>-C151+B151</f>
        <v>927946592.6200027</v>
      </c>
    </row>
    <row r="152" spans="1:5" ht="13.5" thickTop="1">
      <c r="A152" s="3"/>
      <c r="B152" s="12"/>
      <c r="C152" s="12"/>
      <c r="D152" s="49"/>
      <c r="E152" s="13"/>
    </row>
    <row r="153" spans="1:5" ht="12.75">
      <c r="A153" s="3" t="s">
        <v>108</v>
      </c>
      <c r="B153" s="13"/>
      <c r="C153" s="13"/>
      <c r="D153" s="30"/>
      <c r="E153" s="13"/>
    </row>
    <row r="154" spans="1:5" ht="12.75">
      <c r="A154" s="3" t="s">
        <v>109</v>
      </c>
      <c r="B154" s="13">
        <v>7197360574.7</v>
      </c>
      <c r="C154" s="13">
        <v>7005298998.7</v>
      </c>
      <c r="D154" s="30"/>
      <c r="E154" s="13">
        <f>-C154+B154</f>
        <v>192061576</v>
      </c>
    </row>
    <row r="155" spans="1:5" ht="12.75">
      <c r="A155" s="3"/>
      <c r="B155" s="12"/>
      <c r="C155" s="12"/>
      <c r="D155" s="30"/>
      <c r="E155" s="13"/>
    </row>
    <row r="156" spans="1:5" ht="12.75">
      <c r="A156" s="3" t="s">
        <v>110</v>
      </c>
      <c r="B156" s="13"/>
      <c r="C156" s="13"/>
      <c r="D156" s="30"/>
      <c r="E156" s="13"/>
    </row>
    <row r="157" spans="1:5" ht="12.75">
      <c r="A157" s="3" t="s">
        <v>111</v>
      </c>
      <c r="B157" s="13">
        <v>12850719536.35</v>
      </c>
      <c r="C157" s="13">
        <v>9940584250.97</v>
      </c>
      <c r="D157" s="30" t="s">
        <v>180</v>
      </c>
      <c r="E157" s="13">
        <f>-C157+B157</f>
        <v>2910135285.380001</v>
      </c>
    </row>
    <row r="158" spans="1:5" ht="12.75">
      <c r="A158" s="3"/>
      <c r="B158" s="12"/>
      <c r="C158" s="12"/>
      <c r="D158" s="30"/>
      <c r="E158" s="13"/>
    </row>
    <row r="159" spans="1:5" ht="12.75">
      <c r="A159" s="3" t="s">
        <v>112</v>
      </c>
      <c r="B159" s="12"/>
      <c r="C159" s="12"/>
      <c r="D159" s="30"/>
      <c r="E159" s="13"/>
    </row>
    <row r="160" spans="1:5" ht="12.75">
      <c r="A160" s="3" t="s">
        <v>113</v>
      </c>
      <c r="B160" s="13">
        <v>4812.5</v>
      </c>
      <c r="C160" s="13">
        <v>4812.5</v>
      </c>
      <c r="D160" s="30"/>
      <c r="E160" s="13">
        <f>-C160+B160</f>
        <v>0</v>
      </c>
    </row>
    <row r="161" spans="1:5" ht="12.75">
      <c r="A161" s="3" t="s">
        <v>114</v>
      </c>
      <c r="B161" s="11" t="s">
        <v>140</v>
      </c>
      <c r="C161" s="11" t="s">
        <v>140</v>
      </c>
      <c r="D161" s="31"/>
      <c r="E161" s="11"/>
    </row>
    <row r="162" spans="1:5" ht="12.75">
      <c r="A162" s="3" t="s">
        <v>115</v>
      </c>
      <c r="B162" s="13">
        <v>-1539.86</v>
      </c>
      <c r="C162" s="13">
        <v>-3759.81</v>
      </c>
      <c r="D162" s="30"/>
      <c r="E162" s="13">
        <f>-C162+B162</f>
        <v>2219.95</v>
      </c>
    </row>
    <row r="163" spans="1:5" ht="12.75">
      <c r="A163" s="3" t="s">
        <v>116</v>
      </c>
      <c r="B163" s="13"/>
      <c r="C163" s="13"/>
      <c r="D163" s="30"/>
      <c r="E163" s="13"/>
    </row>
    <row r="164" spans="1:5" ht="12.75">
      <c r="A164" s="3" t="s">
        <v>117</v>
      </c>
      <c r="B164" s="13">
        <v>-979668.5</v>
      </c>
      <c r="C164" s="13">
        <v>-307650.5</v>
      </c>
      <c r="D164" s="30"/>
      <c r="E164" s="13">
        <f>-C164+B164</f>
        <v>-672018</v>
      </c>
    </row>
    <row r="165" spans="1:5" ht="12.75">
      <c r="A165" s="3" t="s">
        <v>118</v>
      </c>
      <c r="B165" s="13"/>
      <c r="C165" s="13"/>
      <c r="D165" s="30"/>
      <c r="E165" s="13"/>
    </row>
    <row r="166" spans="1:5" ht="12.75">
      <c r="A166" s="3" t="s">
        <v>119</v>
      </c>
      <c r="B166" s="13">
        <v>-925700196.67</v>
      </c>
      <c r="C166" s="13">
        <v>-870058001.18</v>
      </c>
      <c r="D166" s="30"/>
      <c r="E166" s="13">
        <f>-C166+B166</f>
        <v>-55642195.49000001</v>
      </c>
    </row>
    <row r="167" spans="1:5" ht="12.75">
      <c r="A167" s="3" t="s">
        <v>120</v>
      </c>
      <c r="B167" s="13"/>
      <c r="C167" s="13"/>
      <c r="D167" s="30"/>
      <c r="E167" s="13"/>
    </row>
    <row r="168" spans="1:5" ht="12.75">
      <c r="A168" s="3" t="s">
        <v>121</v>
      </c>
      <c r="B168" s="13">
        <v>8019958903.13</v>
      </c>
      <c r="C168" s="13">
        <v>9252681206.87</v>
      </c>
      <c r="D168" s="30" t="s">
        <v>87</v>
      </c>
      <c r="E168" s="13">
        <f>-C168+B168</f>
        <v>-1232722303.7400007</v>
      </c>
    </row>
    <row r="169" spans="1:5" ht="12.75">
      <c r="A169" s="3" t="s">
        <v>122</v>
      </c>
      <c r="B169" s="13"/>
      <c r="C169" s="13"/>
      <c r="D169" s="30"/>
      <c r="E169" s="13"/>
    </row>
    <row r="170" spans="1:5" ht="12.75">
      <c r="A170" s="3" t="s">
        <v>123</v>
      </c>
      <c r="B170" s="13">
        <v>-97353.94</v>
      </c>
      <c r="C170" s="13">
        <v>-61267.66</v>
      </c>
      <c r="D170" s="30"/>
      <c r="E170" s="13">
        <f>-C170+B170</f>
        <v>-36086.28</v>
      </c>
    </row>
    <row r="171" spans="1:5" ht="12.75">
      <c r="A171" s="3" t="s">
        <v>124</v>
      </c>
      <c r="B171" s="13"/>
      <c r="C171" s="13"/>
      <c r="D171" s="30"/>
      <c r="E171" s="13"/>
    </row>
    <row r="172" spans="1:5" ht="12.75">
      <c r="A172" s="3" t="s">
        <v>125</v>
      </c>
      <c r="B172" s="13">
        <v>-20211.76</v>
      </c>
      <c r="C172" s="13">
        <v>250416.04</v>
      </c>
      <c r="D172" s="30"/>
      <c r="E172" s="13">
        <f>-C172+B172</f>
        <v>-270627.8</v>
      </c>
    </row>
    <row r="173" spans="1:5" ht="12.75">
      <c r="A173" s="3" t="s">
        <v>126</v>
      </c>
      <c r="B173" s="13">
        <v>628599031.72</v>
      </c>
      <c r="C173" s="13">
        <v>658469064.47</v>
      </c>
      <c r="D173" s="30"/>
      <c r="E173" s="13">
        <f>-C173+B173</f>
        <v>-29870032.75</v>
      </c>
    </row>
    <row r="174" spans="1:5" ht="12.75">
      <c r="A174" s="2" t="s">
        <v>127</v>
      </c>
      <c r="B174" s="13">
        <v>-4624282.49</v>
      </c>
      <c r="C174" s="13">
        <v>-1626963.92</v>
      </c>
      <c r="D174" s="31"/>
      <c r="E174" s="13">
        <f>-C174+B174</f>
        <v>-2997318.5700000003</v>
      </c>
    </row>
    <row r="175" spans="1:5" ht="12.75">
      <c r="A175" s="3" t="s">
        <v>128</v>
      </c>
      <c r="B175" s="13">
        <v>-439870069.68</v>
      </c>
      <c r="C175" s="13">
        <v>-677263931.43</v>
      </c>
      <c r="D175" s="30"/>
      <c r="E175" s="13">
        <f>-C175+B175</f>
        <v>237393861.74999994</v>
      </c>
    </row>
    <row r="176" spans="1:5" ht="12.75">
      <c r="A176" s="3" t="s">
        <v>129</v>
      </c>
      <c r="B176" s="13"/>
      <c r="C176" s="13"/>
      <c r="D176" s="30"/>
      <c r="E176" s="13"/>
    </row>
    <row r="177" spans="1:5" ht="12.75">
      <c r="A177" s="3" t="s">
        <v>130</v>
      </c>
      <c r="B177" s="13">
        <v>-435036466.89</v>
      </c>
      <c r="C177" s="13">
        <v>-435420801.3</v>
      </c>
      <c r="D177" s="30"/>
      <c r="E177" s="13">
        <f aca="true" t="shared" si="2" ref="E177:E186">-C177+B177</f>
        <v>384334.4100000262</v>
      </c>
    </row>
    <row r="178" spans="1:5" ht="12.75">
      <c r="A178" s="3" t="s">
        <v>131</v>
      </c>
      <c r="B178" s="13">
        <v>-503503170.96</v>
      </c>
      <c r="C178" s="13">
        <v>-360337210.55</v>
      </c>
      <c r="D178" s="30"/>
      <c r="E178" s="13">
        <f t="shared" si="2"/>
        <v>-143165960.40999997</v>
      </c>
    </row>
    <row r="179" spans="1:5" ht="12.75">
      <c r="A179" s="3" t="s">
        <v>132</v>
      </c>
      <c r="B179" s="13">
        <v>-6459.01</v>
      </c>
      <c r="C179" s="13">
        <v>-33.93</v>
      </c>
      <c r="D179" s="30"/>
      <c r="E179" s="13">
        <f t="shared" si="2"/>
        <v>-6425.08</v>
      </c>
    </row>
    <row r="180" spans="1:5" ht="13.5" customHeight="1">
      <c r="A180" s="3" t="s">
        <v>171</v>
      </c>
      <c r="B180" s="13">
        <v>0</v>
      </c>
      <c r="C180" s="13">
        <v>-9697.63</v>
      </c>
      <c r="D180" s="30"/>
      <c r="E180" s="13">
        <f>-C180+B180</f>
        <v>9697.63</v>
      </c>
    </row>
    <row r="181" spans="1:5" ht="12.75">
      <c r="A181" s="3" t="s">
        <v>174</v>
      </c>
      <c r="B181" s="13">
        <v>0</v>
      </c>
      <c r="C181" s="13">
        <v>-54451280.61</v>
      </c>
      <c r="D181" s="30"/>
      <c r="E181" s="13"/>
    </row>
    <row r="182" spans="1:5" ht="12.75">
      <c r="A182" s="2" t="s">
        <v>133</v>
      </c>
      <c r="B182" s="13">
        <v>-221905289.2</v>
      </c>
      <c r="C182" s="13">
        <v>-305748466.17</v>
      </c>
      <c r="D182" s="31"/>
      <c r="E182" s="13">
        <f t="shared" si="2"/>
        <v>83843176.97000003</v>
      </c>
    </row>
    <row r="183" spans="1:5" ht="12.75">
      <c r="A183" s="2" t="s">
        <v>134</v>
      </c>
      <c r="B183" s="13">
        <v>375.53</v>
      </c>
      <c r="C183" s="13">
        <v>-33451.82</v>
      </c>
      <c r="D183" s="31"/>
      <c r="E183" s="13">
        <f t="shared" si="2"/>
        <v>33827.35</v>
      </c>
    </row>
    <row r="184" spans="1:5" ht="12.75">
      <c r="A184" s="2" t="s">
        <v>135</v>
      </c>
      <c r="B184" s="13">
        <v>-910.17</v>
      </c>
      <c r="C184" s="13">
        <v>-27857.57</v>
      </c>
      <c r="D184" s="31"/>
      <c r="E184" s="13">
        <f t="shared" si="2"/>
        <v>26947.4</v>
      </c>
    </row>
    <row r="185" spans="1:5" ht="12.75">
      <c r="A185" s="2" t="s">
        <v>136</v>
      </c>
      <c r="B185" s="20">
        <v>68035872.47</v>
      </c>
      <c r="C185" s="20">
        <v>81532016.29</v>
      </c>
      <c r="D185" s="41"/>
      <c r="E185" s="13">
        <f t="shared" si="2"/>
        <v>-13496143.820000008</v>
      </c>
    </row>
    <row r="186" spans="1:5" ht="12.75">
      <c r="A186" s="2" t="s">
        <v>179</v>
      </c>
      <c r="B186" s="20">
        <v>2632771074.41</v>
      </c>
      <c r="C186" s="20">
        <v>1285791189.84</v>
      </c>
      <c r="D186" s="41" t="s">
        <v>180</v>
      </c>
      <c r="E186" s="13">
        <f t="shared" si="2"/>
        <v>1346979884.57</v>
      </c>
    </row>
    <row r="187" spans="1:5" ht="12.75">
      <c r="A187" s="3" t="s">
        <v>137</v>
      </c>
      <c r="B187" s="11"/>
      <c r="C187" s="11"/>
      <c r="D187" s="31"/>
      <c r="E187" s="11"/>
    </row>
    <row r="188" spans="1:5" ht="12.75">
      <c r="A188" s="3" t="s">
        <v>138</v>
      </c>
      <c r="B188" s="13">
        <v>243091.08</v>
      </c>
      <c r="C188" s="13">
        <v>243091.08</v>
      </c>
      <c r="D188" s="30"/>
      <c r="E188" s="13">
        <f>-C188+B188</f>
        <v>0</v>
      </c>
    </row>
    <row r="189" spans="1:5" ht="12.75">
      <c r="A189" s="3" t="s">
        <v>139</v>
      </c>
      <c r="B189" s="11"/>
      <c r="C189" s="11"/>
      <c r="D189" s="30"/>
      <c r="E189" s="13" t="s">
        <v>140</v>
      </c>
    </row>
    <row r="190" spans="1:5" ht="12.75">
      <c r="A190" s="3" t="s">
        <v>141</v>
      </c>
      <c r="B190" s="13">
        <v>-5481305.85</v>
      </c>
      <c r="C190" s="13">
        <v>-5331448.95</v>
      </c>
      <c r="D190" s="30"/>
      <c r="E190" s="13">
        <f>-C190+B190</f>
        <v>-149856.89999999944</v>
      </c>
    </row>
    <row r="191" spans="1:5" ht="12.75">
      <c r="A191" s="3" t="s">
        <v>142</v>
      </c>
      <c r="B191" s="13"/>
      <c r="C191" s="13"/>
      <c r="D191" s="30"/>
      <c r="E191" s="13"/>
    </row>
    <row r="192" spans="1:5" ht="12.75">
      <c r="A192" s="3" t="s">
        <v>143</v>
      </c>
      <c r="B192" s="13">
        <v>-743.08</v>
      </c>
      <c r="C192" s="13">
        <v>-471857.71</v>
      </c>
      <c r="D192" s="30"/>
      <c r="E192" s="13">
        <f>-C192+B192</f>
        <v>471114.63</v>
      </c>
    </row>
    <row r="193" spans="1:5" ht="12.75">
      <c r="A193" s="3" t="s">
        <v>144</v>
      </c>
      <c r="B193" s="13"/>
      <c r="C193" s="13"/>
      <c r="D193" s="30"/>
      <c r="E193" s="13"/>
    </row>
    <row r="194" spans="1:5" ht="12.75">
      <c r="A194" s="3" t="s">
        <v>145</v>
      </c>
      <c r="B194" s="13"/>
      <c r="C194" s="13"/>
      <c r="D194" s="30"/>
      <c r="E194" s="13"/>
    </row>
    <row r="195" spans="1:5" ht="12.75">
      <c r="A195" s="3" t="s">
        <v>146</v>
      </c>
      <c r="B195" s="14">
        <v>-55347.03</v>
      </c>
      <c r="C195" s="14">
        <v>-55347.03</v>
      </c>
      <c r="D195" s="30"/>
      <c r="E195" s="14">
        <f>-C195+B195</f>
        <v>0</v>
      </c>
    </row>
    <row r="196" spans="1:5" ht="13.5" thickBot="1">
      <c r="A196" s="3" t="s">
        <v>147</v>
      </c>
      <c r="B196" s="15">
        <f>SUM(B159:B195)</f>
        <v>8812330145.75</v>
      </c>
      <c r="C196" s="15">
        <f>SUM(C159:C195)</f>
        <v>8567762769.320002</v>
      </c>
      <c r="D196" s="42" t="s">
        <v>180</v>
      </c>
      <c r="E196" s="15">
        <f>-C196+B196</f>
        <v>244567376.4299984</v>
      </c>
    </row>
    <row r="197" spans="1:5" ht="14.25" thickBot="1" thickTop="1">
      <c r="A197" s="3" t="s">
        <v>148</v>
      </c>
      <c r="B197" s="24">
        <f>SUM(B145+B151+B154+B157+B196)</f>
        <v>4354503916943.62</v>
      </c>
      <c r="C197" s="24">
        <f>SUM(C145+C151+C154+C157+C196)</f>
        <v>3970610729991.07</v>
      </c>
      <c r="D197" s="45" t="s">
        <v>180</v>
      </c>
      <c r="E197" s="15">
        <f>-C197+B197</f>
        <v>383893186952.5503</v>
      </c>
    </row>
    <row r="198" spans="1:5" ht="13.5" thickTop="1">
      <c r="A198" s="2"/>
      <c r="B198" s="3"/>
      <c r="C198" s="3"/>
      <c r="D198" s="3"/>
      <c r="E198" s="10"/>
    </row>
    <row r="199" spans="1:5" ht="12.75">
      <c r="A199" s="3" t="s">
        <v>149</v>
      </c>
      <c r="B199" s="3"/>
      <c r="C199" s="3"/>
      <c r="D199" s="3"/>
      <c r="E199" s="3"/>
    </row>
    <row r="200" spans="1:5" ht="12.75">
      <c r="A200" s="3" t="s">
        <v>150</v>
      </c>
      <c r="B200" s="3"/>
      <c r="C200" s="3"/>
      <c r="D200" s="3"/>
      <c r="E200" s="3"/>
    </row>
    <row r="201" spans="1:5" ht="12.75">
      <c r="A201" s="3" t="s">
        <v>151</v>
      </c>
      <c r="B201" s="3"/>
      <c r="C201" s="3"/>
      <c r="D201" s="3"/>
      <c r="E201" s="3"/>
    </row>
    <row r="202" spans="1:5" ht="12.75">
      <c r="A202" s="3" t="s">
        <v>152</v>
      </c>
      <c r="B202" s="3"/>
      <c r="C202" s="3"/>
      <c r="D202" s="3"/>
      <c r="E202" s="3"/>
    </row>
    <row r="203" spans="1:5" ht="12.75">
      <c r="A203" s="3" t="s">
        <v>87</v>
      </c>
      <c r="B203" s="3"/>
      <c r="C203" s="3"/>
      <c r="D203" s="3"/>
      <c r="E203" s="3"/>
    </row>
    <row r="204" spans="1:5" ht="12.75">
      <c r="A204" s="2" t="s">
        <v>153</v>
      </c>
      <c r="B204" s="2"/>
      <c r="C204" s="2"/>
      <c r="D204" s="2"/>
      <c r="E204" s="2"/>
    </row>
    <row r="205" spans="1:5" ht="12.75">
      <c r="A205" s="2" t="s">
        <v>181</v>
      </c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3" t="s">
        <v>154</v>
      </c>
      <c r="B207" s="2"/>
      <c r="C207" s="2"/>
      <c r="D207" s="2"/>
      <c r="E207" s="2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  <row r="210" spans="1:5" ht="12.75">
      <c r="A210" s="10"/>
      <c r="B210" s="10"/>
      <c r="C210" s="10"/>
      <c r="D210" s="10"/>
      <c r="E210" s="10"/>
    </row>
    <row r="211" spans="1:5" ht="12.75">
      <c r="A211" s="10"/>
      <c r="B211" s="10"/>
      <c r="C211" s="10"/>
      <c r="D211" s="10"/>
      <c r="E211" s="10"/>
    </row>
    <row r="212" spans="1:5" ht="12.75">
      <c r="A212" s="10"/>
      <c r="B212" s="10"/>
      <c r="C212" s="10"/>
      <c r="D212" s="10"/>
      <c r="E212" s="10"/>
    </row>
    <row r="213" spans="1:5" ht="12.75">
      <c r="A213" s="10"/>
      <c r="B213" s="10"/>
      <c r="C213" s="10"/>
      <c r="D213" s="10"/>
      <c r="E213" s="10"/>
    </row>
    <row r="214" spans="1:5" ht="12.75">
      <c r="A214" s="10"/>
      <c r="B214" s="10"/>
      <c r="C214" s="10"/>
      <c r="D214" s="10"/>
      <c r="E214" s="10"/>
    </row>
    <row r="215" spans="1:5" ht="12.75">
      <c r="A215" s="10"/>
      <c r="B215" s="10"/>
      <c r="C215" s="10"/>
      <c r="D215" s="10"/>
      <c r="E215" s="10"/>
    </row>
    <row r="216" spans="1:5" ht="12.75">
      <c r="A216" s="13"/>
      <c r="B216" s="10"/>
      <c r="C216" s="10"/>
      <c r="D216" s="10"/>
      <c r="E216" s="10"/>
    </row>
    <row r="217" spans="1:5" ht="12.75">
      <c r="A217" s="9"/>
      <c r="B217" s="10"/>
      <c r="C217" s="10"/>
      <c r="D217" s="10"/>
      <c r="E217" s="10"/>
    </row>
    <row r="218" spans="1:5" ht="12.75">
      <c r="A218" s="14"/>
      <c r="B218" s="10"/>
      <c r="C218" s="10"/>
      <c r="D218" s="10"/>
      <c r="E218" s="10"/>
    </row>
    <row r="219" spans="1:5" ht="13.5" thickBot="1">
      <c r="A219" s="15"/>
      <c r="B219" s="10"/>
      <c r="C219" s="10"/>
      <c r="D219" s="10"/>
      <c r="E219" s="10"/>
    </row>
    <row r="220" spans="1:5" ht="13.5" thickTop="1">
      <c r="A220" s="12"/>
      <c r="B220" s="10"/>
      <c r="C220" s="10"/>
      <c r="D220" s="10"/>
      <c r="E220" s="10"/>
    </row>
    <row r="221" spans="1:5" ht="12.75">
      <c r="A221" s="12"/>
      <c r="B221" s="10"/>
      <c r="C221" s="10"/>
      <c r="D221" s="10"/>
      <c r="E221" s="10"/>
    </row>
    <row r="222" spans="1:5" ht="12.75">
      <c r="A222" s="13"/>
      <c r="B222" s="10"/>
      <c r="C222" s="10"/>
      <c r="D222" s="10"/>
      <c r="E222" s="10"/>
    </row>
    <row r="223" spans="1:5" ht="12.75">
      <c r="A223" s="14"/>
      <c r="B223" s="10"/>
      <c r="C223" s="10"/>
      <c r="D223" s="10"/>
      <c r="E223" s="10"/>
    </row>
    <row r="224" spans="1:5" ht="13.5" thickBot="1">
      <c r="A224" s="15"/>
      <c r="B224" s="10"/>
      <c r="C224" s="10"/>
      <c r="D224" s="10"/>
      <c r="E224" s="10"/>
    </row>
    <row r="225" spans="1:5" ht="13.5" thickTop="1">
      <c r="A225" s="12"/>
      <c r="B225" s="10"/>
      <c r="C225" s="10"/>
      <c r="D225" s="10"/>
      <c r="E225" s="10"/>
    </row>
    <row r="226" spans="1:5" ht="12.75">
      <c r="A226" s="12"/>
      <c r="B226" s="10"/>
      <c r="C226" s="10"/>
      <c r="D226" s="10"/>
      <c r="E226" s="10"/>
    </row>
    <row r="227" spans="1:5" ht="12.75">
      <c r="A227" s="12"/>
      <c r="B227" s="10"/>
      <c r="C227" s="10"/>
      <c r="D227" s="10"/>
      <c r="E227" s="10"/>
    </row>
    <row r="228" spans="1:5" ht="12.75">
      <c r="A228" s="16"/>
      <c r="B228" s="10"/>
      <c r="C228" s="10"/>
      <c r="D228" s="10"/>
      <c r="E228" s="10"/>
    </row>
    <row r="229" spans="1:5" ht="12.75">
      <c r="A229" s="12"/>
      <c r="B229" s="10"/>
      <c r="C229" s="10"/>
      <c r="D229" s="10"/>
      <c r="E229" s="10"/>
    </row>
    <row r="230" spans="1:5" ht="12.75">
      <c r="A230" s="13"/>
      <c r="B230" s="10"/>
      <c r="C230" s="10"/>
      <c r="D230" s="10"/>
      <c r="E230" s="10"/>
    </row>
    <row r="231" spans="1:5" ht="12.75">
      <c r="A231" s="13"/>
      <c r="B231" s="10"/>
      <c r="C231" s="10"/>
      <c r="D231" s="10"/>
      <c r="E231" s="10"/>
    </row>
    <row r="232" spans="1:5" ht="12.75">
      <c r="A232" s="13"/>
      <c r="B232" s="10"/>
      <c r="C232" s="10"/>
      <c r="D232" s="10"/>
      <c r="E232" s="10"/>
    </row>
    <row r="233" spans="1:5" ht="12.75">
      <c r="A233" s="13"/>
      <c r="B233" s="34"/>
      <c r="C233" s="10"/>
      <c r="D233" s="10"/>
      <c r="E233" s="10"/>
    </row>
    <row r="234" spans="1:5" ht="12.75">
      <c r="A234" s="13"/>
      <c r="B234" s="34"/>
      <c r="C234" s="10"/>
      <c r="D234" s="10"/>
      <c r="E234" s="10"/>
    </row>
    <row r="235" spans="1:5" ht="12.75">
      <c r="A235" s="13"/>
      <c r="B235" s="34"/>
      <c r="C235" s="10"/>
      <c r="D235" s="10"/>
      <c r="E235" s="10"/>
    </row>
    <row r="236" spans="1:5" ht="12.75">
      <c r="A236" s="14"/>
      <c r="B236" s="34"/>
      <c r="C236" s="10"/>
      <c r="D236" s="10"/>
      <c r="E236" s="10"/>
    </row>
    <row r="237" spans="1:5" ht="13.5" thickBot="1">
      <c r="A237" s="15"/>
      <c r="B237" s="34"/>
      <c r="C237" s="10"/>
      <c r="D237" s="10"/>
      <c r="E237" s="10"/>
    </row>
    <row r="238" spans="1:5" ht="13.5" thickTop="1">
      <c r="A238" s="12"/>
      <c r="B238" s="34"/>
      <c r="C238" s="10"/>
      <c r="D238" s="10"/>
      <c r="E238" s="10"/>
    </row>
    <row r="239" spans="1:5" ht="12.75">
      <c r="A239" s="12"/>
      <c r="B239" s="34"/>
      <c r="C239" s="10"/>
      <c r="D239" s="10"/>
      <c r="E239" s="10"/>
    </row>
    <row r="240" spans="1:5" ht="12.75">
      <c r="A240" s="13"/>
      <c r="B240" s="34"/>
      <c r="C240" s="10"/>
      <c r="D240" s="10"/>
      <c r="E240" s="10"/>
    </row>
    <row r="241" spans="1:5" ht="12.75">
      <c r="A241" s="13"/>
      <c r="B241" s="34"/>
      <c r="C241" s="10"/>
      <c r="D241" s="10"/>
      <c r="E241" s="10"/>
    </row>
    <row r="242" spans="1:5" ht="12.75">
      <c r="A242" s="17"/>
      <c r="B242" s="34"/>
      <c r="C242" s="10"/>
      <c r="D242" s="10"/>
      <c r="E242" s="10"/>
    </row>
    <row r="243" spans="1:5" ht="12.75">
      <c r="A243" s="12"/>
      <c r="B243" s="34"/>
      <c r="C243" s="10"/>
      <c r="D243" s="10"/>
      <c r="E243" s="10"/>
    </row>
    <row r="244" spans="1:5" ht="12.75">
      <c r="A244" s="13"/>
      <c r="B244" s="34"/>
      <c r="C244" s="10"/>
      <c r="D244" s="10"/>
      <c r="E244" s="10"/>
    </row>
    <row r="245" spans="1:5" ht="12.75">
      <c r="A245" s="13"/>
      <c r="B245" s="34"/>
      <c r="C245" s="10"/>
      <c r="D245" s="10"/>
      <c r="E245" s="10"/>
    </row>
    <row r="246" spans="1:5" ht="12.75">
      <c r="A246" s="13"/>
      <c r="B246" s="34"/>
      <c r="C246" s="10"/>
      <c r="D246" s="10"/>
      <c r="E246" s="10"/>
    </row>
    <row r="247" spans="1:5" ht="12.75">
      <c r="A247" s="13"/>
      <c r="B247" s="34"/>
      <c r="C247" s="10"/>
      <c r="D247" s="10"/>
      <c r="E247" s="10"/>
    </row>
    <row r="248" spans="1:5" ht="12.75">
      <c r="A248" s="13"/>
      <c r="B248" s="34"/>
      <c r="C248" s="10"/>
      <c r="D248" s="10"/>
      <c r="E248" s="10"/>
    </row>
    <row r="249" spans="1:5" ht="12.75">
      <c r="A249" s="13"/>
      <c r="B249" s="34"/>
      <c r="C249" s="10"/>
      <c r="D249" s="10"/>
      <c r="E249" s="10"/>
    </row>
    <row r="250" spans="1:5" ht="12.75">
      <c r="A250" s="13"/>
      <c r="B250" s="34"/>
      <c r="C250" s="10"/>
      <c r="D250" s="10"/>
      <c r="E250" s="10"/>
    </row>
    <row r="251" spans="1:5" ht="12.75">
      <c r="A251" s="11"/>
      <c r="B251" s="34"/>
      <c r="C251" s="10"/>
      <c r="D251" s="10"/>
      <c r="E251" s="10"/>
    </row>
    <row r="252" spans="1:5" ht="12.75">
      <c r="A252" s="13"/>
      <c r="B252" s="34"/>
      <c r="C252" s="10"/>
      <c r="D252" s="10"/>
      <c r="E252" s="10"/>
    </row>
    <row r="253" spans="1:5" ht="12.75">
      <c r="A253" s="11"/>
      <c r="B253" s="34"/>
      <c r="C253" s="10"/>
      <c r="D253" s="10"/>
      <c r="E253" s="10"/>
    </row>
    <row r="254" spans="1:5" ht="12.75">
      <c r="A254" s="13"/>
      <c r="B254" s="34"/>
      <c r="C254" s="10"/>
      <c r="D254" s="10"/>
      <c r="E254" s="10"/>
    </row>
    <row r="255" spans="1:5" ht="12.75">
      <c r="A255" s="13"/>
      <c r="B255" s="34"/>
      <c r="C255" s="10"/>
      <c r="D255" s="10"/>
      <c r="E255" s="10"/>
    </row>
    <row r="256" spans="1:5" ht="12.75">
      <c r="A256" s="11"/>
      <c r="B256" s="34"/>
      <c r="C256" s="10"/>
      <c r="D256" s="10"/>
      <c r="E256" s="10"/>
    </row>
    <row r="257" spans="1:5" ht="12.75">
      <c r="A257" s="13"/>
      <c r="B257" s="34"/>
      <c r="C257" s="10"/>
      <c r="D257" s="10"/>
      <c r="E257" s="10"/>
    </row>
    <row r="258" spans="1:5" ht="12.75">
      <c r="A258" s="14"/>
      <c r="B258" s="34"/>
      <c r="C258" s="10"/>
      <c r="D258" s="10"/>
      <c r="E258" s="10"/>
    </row>
    <row r="259" spans="1:5" ht="13.5" thickBot="1">
      <c r="A259" s="15"/>
      <c r="B259" s="34"/>
      <c r="C259" s="10"/>
      <c r="D259" s="10"/>
      <c r="E259" s="10"/>
    </row>
    <row r="260" spans="1:5" ht="13.5" thickTop="1">
      <c r="A260" s="12"/>
      <c r="B260" s="34"/>
      <c r="C260" s="10"/>
      <c r="D260" s="10"/>
      <c r="E260" s="10"/>
    </row>
    <row r="261" spans="1:5" ht="13.5" thickBot="1">
      <c r="A261" s="15"/>
      <c r="B261" s="34"/>
      <c r="C261" s="10"/>
      <c r="D261" s="10"/>
      <c r="E261" s="10"/>
    </row>
    <row r="262" spans="1:5" ht="13.5" thickTop="1">
      <c r="A262" s="11"/>
      <c r="B262" s="34"/>
      <c r="C262" s="10"/>
      <c r="D262" s="10"/>
      <c r="E262" s="10"/>
    </row>
    <row r="263" spans="1:5" ht="12.75">
      <c r="A263" s="12"/>
      <c r="B263" s="34"/>
      <c r="C263" s="10"/>
      <c r="D263" s="10"/>
      <c r="E263" s="10"/>
    </row>
    <row r="264" spans="1:5" ht="13.5" thickBot="1">
      <c r="A264" s="18"/>
      <c r="B264" s="34"/>
      <c r="C264" s="10"/>
      <c r="D264" s="10"/>
      <c r="E264" s="10"/>
    </row>
    <row r="265" spans="1:5" ht="13.5" thickTop="1">
      <c r="A265" s="12"/>
      <c r="B265" s="34"/>
      <c r="C265" s="10"/>
      <c r="D265" s="10"/>
      <c r="E265" s="10"/>
    </row>
    <row r="266" spans="1:5" ht="12.75">
      <c r="A266" s="11"/>
      <c r="B266" s="34"/>
      <c r="C266" s="10"/>
      <c r="D266" s="10"/>
      <c r="E266" s="10"/>
    </row>
    <row r="267" spans="1:5" ht="13.5" thickBot="1">
      <c r="A267" s="18"/>
      <c r="B267" s="34"/>
      <c r="C267" s="10"/>
      <c r="D267" s="10"/>
      <c r="E267" s="10"/>
    </row>
    <row r="268" spans="1:5" ht="13.5" thickTop="1">
      <c r="A268" s="12"/>
      <c r="B268" s="34"/>
      <c r="C268" s="10"/>
      <c r="D268" s="10"/>
      <c r="E268" s="10"/>
    </row>
    <row r="269" spans="1:5" ht="12.75">
      <c r="A269" s="12"/>
      <c r="B269" s="34"/>
      <c r="C269" s="10"/>
      <c r="D269" s="10"/>
      <c r="E269" s="10"/>
    </row>
    <row r="270" spans="1:5" ht="12.75">
      <c r="A270" s="13"/>
      <c r="B270" s="34"/>
      <c r="C270" s="10"/>
      <c r="D270" s="10"/>
      <c r="E270" s="10"/>
    </row>
    <row r="271" spans="1:5" ht="12.75">
      <c r="A271" s="13"/>
      <c r="B271" s="34"/>
      <c r="C271" s="10"/>
      <c r="D271" s="10"/>
      <c r="E271" s="10"/>
    </row>
    <row r="272" spans="1:2" ht="12.75">
      <c r="A272" s="13"/>
      <c r="B272" s="34"/>
    </row>
    <row r="273" spans="1:2" ht="12.75">
      <c r="A273" s="13"/>
      <c r="B273" s="34"/>
    </row>
    <row r="274" spans="1:3" ht="12.75">
      <c r="A274" s="13"/>
      <c r="B274" s="34">
        <f>+B102-B197</f>
        <v>0</v>
      </c>
      <c r="C274" s="25">
        <f>+C102-C197</f>
        <v>0</v>
      </c>
    </row>
    <row r="275" spans="1:2" ht="12.75">
      <c r="A275" s="13"/>
      <c r="B275" s="34"/>
    </row>
    <row r="276" spans="1:2" ht="12.75">
      <c r="A276" s="13"/>
      <c r="B276" s="34"/>
    </row>
    <row r="277" spans="1:2" ht="12.75">
      <c r="A277" s="13"/>
      <c r="B277" s="34"/>
    </row>
    <row r="278" spans="1:2" ht="12.75">
      <c r="A278" s="13"/>
      <c r="B278" s="34"/>
    </row>
    <row r="279" spans="1:2" ht="12.75">
      <c r="A279" s="11"/>
      <c r="B279" s="34"/>
    </row>
    <row r="280" spans="1:2" ht="12.75">
      <c r="A280" s="13"/>
      <c r="B280" s="34"/>
    </row>
    <row r="281" spans="1:2" ht="12.75">
      <c r="A281" s="13"/>
      <c r="B281" s="34"/>
    </row>
    <row r="282" spans="1:2" ht="12.75">
      <c r="A282" s="13"/>
      <c r="B282" s="34"/>
    </row>
    <row r="283" spans="1:2" ht="12.75">
      <c r="A283" s="13"/>
      <c r="B283" s="34"/>
    </row>
    <row r="284" spans="1:2" ht="12.75">
      <c r="A284" s="13"/>
      <c r="B284" s="34"/>
    </row>
    <row r="285" spans="1:2" ht="12.75">
      <c r="A285" s="13"/>
      <c r="B285" s="34"/>
    </row>
    <row r="286" spans="1:2" ht="12.75">
      <c r="A286" s="13"/>
      <c r="B286" s="34"/>
    </row>
    <row r="287" spans="1:2" ht="12.75">
      <c r="A287" s="29"/>
      <c r="B287" s="34"/>
    </row>
    <row r="288" spans="1:2" ht="12.75">
      <c r="A288" s="12"/>
      <c r="B288" s="34"/>
    </row>
    <row r="289" spans="1:2" ht="13.5" thickBot="1">
      <c r="A289" s="15"/>
      <c r="B289" s="34"/>
    </row>
    <row r="290" spans="1:2" ht="13.5" thickTop="1">
      <c r="A290" s="20"/>
      <c r="B290" s="34"/>
    </row>
    <row r="291" spans="1:2" ht="13.5" thickBot="1">
      <c r="A291" s="15"/>
      <c r="B291" s="34"/>
    </row>
    <row r="292" spans="1:2" ht="13.5" thickTop="1">
      <c r="A292" s="20"/>
      <c r="B292" s="34"/>
    </row>
    <row r="293" spans="1:2" ht="12.75">
      <c r="A293" s="12"/>
      <c r="B293" s="34"/>
    </row>
    <row r="294" spans="1:2" ht="12.75">
      <c r="A294" s="12"/>
      <c r="B294" s="34"/>
    </row>
    <row r="295" spans="1:2" ht="12.75">
      <c r="A295" s="12"/>
      <c r="B295" s="34"/>
    </row>
    <row r="296" spans="1:2" ht="12.75">
      <c r="A296" s="13"/>
      <c r="B296" s="34"/>
    </row>
    <row r="297" spans="1:2" ht="12.75">
      <c r="A297" s="13"/>
      <c r="B297" s="34"/>
    </row>
    <row r="298" spans="1:2" ht="12.75">
      <c r="A298" s="14"/>
      <c r="B298" s="34"/>
    </row>
    <row r="299" spans="1:2" ht="13.5" thickBot="1">
      <c r="A299" s="15"/>
      <c r="B299" s="34"/>
    </row>
    <row r="300" spans="1:2" ht="13.5" thickTop="1">
      <c r="A300" s="12"/>
      <c r="B300" s="34"/>
    </row>
    <row r="301" spans="1:2" ht="12.75">
      <c r="A301" s="12"/>
      <c r="B301" s="34"/>
    </row>
    <row r="302" spans="1:2" ht="12.75">
      <c r="A302" s="12"/>
      <c r="B302" s="34"/>
    </row>
    <row r="303" spans="1:2" ht="12.75">
      <c r="A303" s="13"/>
      <c r="B303" s="34"/>
    </row>
    <row r="304" spans="1:2" ht="12.75">
      <c r="A304" s="27"/>
      <c r="B304" s="34"/>
    </row>
    <row r="305" spans="1:2" ht="12.75">
      <c r="A305" s="28"/>
      <c r="B305" s="34"/>
    </row>
    <row r="306" spans="1:2" ht="12.75">
      <c r="A306" s="29"/>
      <c r="B306" s="34"/>
    </row>
    <row r="307" spans="1:2" ht="12.75">
      <c r="A307" s="16"/>
      <c r="B307" s="34"/>
    </row>
    <row r="308" spans="1:2" ht="13.5" thickBot="1">
      <c r="A308" s="15"/>
      <c r="B308" s="34"/>
    </row>
    <row r="309" spans="1:2" ht="14.25" thickBot="1" thickTop="1">
      <c r="A309" s="15"/>
      <c r="B309" s="34"/>
    </row>
    <row r="310" spans="1:2" ht="14.25" thickBot="1" thickTop="1">
      <c r="A310" s="15"/>
      <c r="B310" s="34"/>
    </row>
    <row r="311" spans="1:2" ht="13.5" thickTop="1">
      <c r="A311" s="12"/>
      <c r="B311" s="34"/>
    </row>
    <row r="312" spans="1:2" ht="12.75">
      <c r="A312" s="12"/>
      <c r="B312" s="34"/>
    </row>
    <row r="313" spans="1:2" ht="12.75">
      <c r="A313" s="12"/>
      <c r="B313" s="34"/>
    </row>
    <row r="314" spans="1:2" ht="12.75">
      <c r="A314" s="12"/>
      <c r="B314" s="34"/>
    </row>
    <row r="315" spans="1:2" ht="12.75">
      <c r="A315" s="11"/>
      <c r="B315" s="34"/>
    </row>
    <row r="316" spans="1:2" ht="12.75">
      <c r="A316" s="16"/>
      <c r="B316" s="34"/>
    </row>
    <row r="317" spans="1:2" ht="12.75">
      <c r="A317" s="13"/>
      <c r="B317" s="34"/>
    </row>
    <row r="318" spans="1:2" ht="12.75">
      <c r="A318" s="14"/>
      <c r="B318" s="34"/>
    </row>
    <row r="319" spans="1:2" ht="13.5" thickBot="1">
      <c r="A319" s="15"/>
      <c r="B319" s="34"/>
    </row>
    <row r="320" spans="1:2" ht="13.5" thickTop="1">
      <c r="A320" s="12"/>
      <c r="B320" s="34"/>
    </row>
    <row r="321" spans="1:2" ht="12.75">
      <c r="A321" s="12"/>
      <c r="B321" s="34"/>
    </row>
    <row r="322" spans="1:2" ht="12.75">
      <c r="A322" s="12"/>
      <c r="B322" s="34"/>
    </row>
    <row r="323" spans="1:2" ht="12.75">
      <c r="A323" s="12"/>
      <c r="B323" s="34"/>
    </row>
    <row r="324" spans="1:2" ht="13.5" thickBot="1">
      <c r="A324" s="15"/>
      <c r="B324" s="34"/>
    </row>
    <row r="325" spans="1:2" ht="13.5" thickTop="1">
      <c r="A325" s="20"/>
      <c r="B325" s="34"/>
    </row>
    <row r="326" spans="1:2" ht="12.75">
      <c r="A326" s="13"/>
      <c r="B326" s="34"/>
    </row>
    <row r="327" spans="1:2" ht="12.75">
      <c r="A327" s="13"/>
      <c r="B327" s="34"/>
    </row>
    <row r="328" spans="1:2" ht="12.75">
      <c r="A328" s="13"/>
      <c r="B328" s="34"/>
    </row>
    <row r="329" spans="1:2" ht="13.5" thickBot="1">
      <c r="A329" s="18"/>
      <c r="B329" s="34"/>
    </row>
    <row r="330" spans="1:2" ht="13.5" thickTop="1">
      <c r="A330" s="13"/>
      <c r="B330" s="34"/>
    </row>
    <row r="331" spans="1:2" ht="13.5" thickBot="1">
      <c r="A331" s="15"/>
      <c r="B331" s="34"/>
    </row>
    <row r="332" spans="1:2" ht="13.5" thickTop="1">
      <c r="A332" s="13"/>
      <c r="B332" s="34"/>
    </row>
    <row r="333" spans="1:2" ht="12.75">
      <c r="A333" s="16"/>
      <c r="B333" s="34"/>
    </row>
    <row r="334" spans="1:2" ht="13.5" thickBot="1">
      <c r="A334" s="15"/>
      <c r="B334" s="34"/>
    </row>
    <row r="335" spans="1:2" ht="14.25" thickBot="1" thickTop="1">
      <c r="A335" s="15"/>
      <c r="B335" s="34"/>
    </row>
    <row r="336" spans="1:2" ht="13.5" thickTop="1">
      <c r="A336" s="13"/>
      <c r="B336" s="34"/>
    </row>
    <row r="337" spans="1:2" ht="12.75">
      <c r="A337" s="12"/>
      <c r="B337" s="34"/>
    </row>
    <row r="338" spans="1:2" ht="12.75">
      <c r="A338" s="13"/>
      <c r="B338" s="34"/>
    </row>
    <row r="339" spans="1:2" ht="12.75">
      <c r="A339" s="13"/>
      <c r="B339" s="34"/>
    </row>
    <row r="340" spans="1:2" ht="12.75">
      <c r="A340" s="13"/>
      <c r="B340" s="34"/>
    </row>
    <row r="341" spans="1:2" ht="12.75">
      <c r="A341" s="13"/>
      <c r="B341" s="34"/>
    </row>
    <row r="342" spans="1:2" ht="12.75">
      <c r="A342" s="29"/>
      <c r="B342" s="34"/>
    </row>
    <row r="343" spans="1:2" ht="12.75">
      <c r="A343" s="12"/>
      <c r="B343" s="34"/>
    </row>
    <row r="344" spans="1:2" ht="13.5" thickBot="1">
      <c r="A344" s="15"/>
      <c r="B344" s="34"/>
    </row>
    <row r="345" spans="1:2" ht="13.5" thickTop="1">
      <c r="A345" s="13"/>
      <c r="B345" s="34"/>
    </row>
    <row r="346" spans="1:2" ht="12.75">
      <c r="A346" s="13"/>
      <c r="B346" s="34"/>
    </row>
    <row r="347" spans="1:2" ht="12.75">
      <c r="A347" s="13"/>
      <c r="B347" s="34"/>
    </row>
    <row r="348" spans="1:2" ht="12.75">
      <c r="A348" s="13"/>
      <c r="B348" s="34"/>
    </row>
    <row r="349" spans="1:2" ht="12.75">
      <c r="A349" s="9"/>
      <c r="B349" s="34"/>
    </row>
    <row r="350" spans="1:2" ht="12.75">
      <c r="A350" s="23"/>
      <c r="B350" s="34"/>
    </row>
    <row r="351" spans="1:2" ht="12.75">
      <c r="A351" s="13"/>
      <c r="B351" s="34"/>
    </row>
    <row r="352" spans="1:2" ht="13.5" thickBot="1">
      <c r="A352" s="24"/>
      <c r="B352" s="34"/>
    </row>
    <row r="353" spans="1:2" ht="14.25" thickBot="1" thickTop="1">
      <c r="A353" s="15"/>
      <c r="B353" s="34"/>
    </row>
    <row r="354" spans="1:2" ht="13.5" thickTop="1">
      <c r="A354" s="12"/>
      <c r="B354" s="34"/>
    </row>
    <row r="355" spans="1:2" ht="12.75">
      <c r="A355" s="12"/>
      <c r="B355" s="34"/>
    </row>
    <row r="356" spans="1:2" ht="12.75">
      <c r="A356" s="12"/>
      <c r="B356" s="34"/>
    </row>
    <row r="357" spans="1:2" ht="12.75">
      <c r="A357" s="13"/>
      <c r="B357" s="34"/>
    </row>
    <row r="358" spans="1:2" ht="12.75">
      <c r="A358" s="11"/>
      <c r="B358" s="34"/>
    </row>
    <row r="359" spans="1:2" ht="13.5" thickBot="1">
      <c r="A359" s="18"/>
      <c r="B359" s="34"/>
    </row>
    <row r="360" spans="1:2" ht="13.5" thickTop="1">
      <c r="A360" s="12"/>
      <c r="B360" s="34"/>
    </row>
    <row r="361" spans="1:2" ht="12.75">
      <c r="A361" s="13"/>
      <c r="B361" s="34"/>
    </row>
    <row r="362" spans="1:2" ht="12.75">
      <c r="A362" s="13"/>
      <c r="B362" s="34"/>
    </row>
    <row r="363" spans="1:2" ht="12.75">
      <c r="A363" s="12"/>
      <c r="B363" s="34"/>
    </row>
    <row r="364" spans="1:2" ht="12.75">
      <c r="A364" s="13"/>
      <c r="B364" s="34"/>
    </row>
    <row r="365" spans="1:2" ht="12.75">
      <c r="A365" s="13"/>
      <c r="B365" s="34"/>
    </row>
    <row r="366" spans="1:2" ht="12.75">
      <c r="A366" s="12"/>
      <c r="B366" s="34"/>
    </row>
    <row r="367" spans="1:2" ht="12.75">
      <c r="A367" s="12"/>
      <c r="B367" s="34"/>
    </row>
    <row r="368" spans="1:2" ht="12.75">
      <c r="A368" s="13"/>
      <c r="B368" s="34"/>
    </row>
    <row r="369" spans="1:2" ht="12.75">
      <c r="A369" s="11"/>
      <c r="B369" s="34"/>
    </row>
    <row r="370" spans="1:2" ht="12.75">
      <c r="A370" s="13"/>
      <c r="B370" s="34"/>
    </row>
    <row r="371" spans="1:2" ht="12.75">
      <c r="A371" s="13"/>
      <c r="B371" s="34"/>
    </row>
    <row r="372" spans="1:2" ht="12.75">
      <c r="A372" s="13"/>
      <c r="B372" s="34"/>
    </row>
    <row r="373" spans="1:2" ht="12.75">
      <c r="A373" s="13"/>
      <c r="B373" s="34"/>
    </row>
    <row r="374" spans="1:2" ht="12.75">
      <c r="A374" s="13"/>
      <c r="B374" s="34"/>
    </row>
    <row r="375" spans="1:2" ht="12.75">
      <c r="A375" s="13"/>
      <c r="B375" s="34"/>
    </row>
    <row r="376" spans="1:2" ht="12.75">
      <c r="A376" s="13"/>
      <c r="B376" s="34"/>
    </row>
    <row r="377" spans="1:2" ht="12.75">
      <c r="A377" s="13"/>
      <c r="B377" s="34"/>
    </row>
    <row r="378" spans="1:2" ht="12.75">
      <c r="A378" s="13"/>
      <c r="B378" s="34"/>
    </row>
    <row r="379" spans="1:2" ht="12.75">
      <c r="A379" s="13"/>
      <c r="B379" s="34"/>
    </row>
    <row r="380" spans="1:2" ht="12.75">
      <c r="A380" s="13"/>
      <c r="B380" s="34"/>
    </row>
    <row r="381" spans="1:2" ht="12.75">
      <c r="A381" s="13"/>
      <c r="B381" s="34"/>
    </row>
    <row r="382" spans="1:2" ht="12.75">
      <c r="A382" s="13"/>
      <c r="B382" s="34"/>
    </row>
    <row r="383" spans="1:2" ht="12.75">
      <c r="A383" s="13"/>
      <c r="B383" s="34"/>
    </row>
    <row r="384" spans="1:2" ht="12.75">
      <c r="A384" s="13"/>
      <c r="B384" s="34"/>
    </row>
    <row r="385" spans="1:2" ht="12.75">
      <c r="A385" s="13"/>
      <c r="B385" s="34"/>
    </row>
    <row r="386" spans="1:2" ht="12.75">
      <c r="A386" s="13"/>
      <c r="B386" s="34"/>
    </row>
    <row r="387" spans="1:2" ht="12.75">
      <c r="A387" s="13"/>
      <c r="B387" s="34"/>
    </row>
    <row r="388" spans="1:2" ht="12.75">
      <c r="A388" s="13"/>
      <c r="B388" s="34"/>
    </row>
    <row r="389" spans="1:2" ht="12.75">
      <c r="A389" s="13"/>
      <c r="B389" s="34"/>
    </row>
    <row r="390" spans="1:2" ht="12.75">
      <c r="A390" s="13"/>
      <c r="B390" s="34"/>
    </row>
    <row r="391" spans="1:2" ht="12.75">
      <c r="A391" s="13"/>
      <c r="B391" s="34"/>
    </row>
    <row r="392" spans="1:2" ht="12.75">
      <c r="A392" s="20"/>
      <c r="B392" s="34"/>
    </row>
    <row r="393" spans="1:2" ht="12.75">
      <c r="A393" s="20"/>
      <c r="B393" s="34"/>
    </row>
    <row r="394" spans="1:2" ht="12.75">
      <c r="A394" s="11"/>
      <c r="B394" s="34"/>
    </row>
    <row r="395" spans="1:2" ht="12.75">
      <c r="A395" s="13"/>
      <c r="B395" s="34"/>
    </row>
    <row r="396" spans="1:2" ht="12.75">
      <c r="A396" s="11"/>
      <c r="B396" s="34"/>
    </row>
    <row r="397" spans="1:2" ht="12.75">
      <c r="A397" s="13"/>
      <c r="B397" s="34"/>
    </row>
    <row r="398" spans="1:2" ht="12.75">
      <c r="A398" s="13"/>
      <c r="B398" s="34"/>
    </row>
    <row r="399" spans="1:2" ht="12.75">
      <c r="A399" s="13"/>
      <c r="B399" s="34"/>
    </row>
    <row r="400" spans="1:2" ht="12.75">
      <c r="A400" s="13"/>
      <c r="B400" s="34"/>
    </row>
    <row r="401" spans="1:2" ht="12.75">
      <c r="A401" s="13"/>
      <c r="B401" s="34"/>
    </row>
    <row r="402" spans="1:2" ht="12.75">
      <c r="A402" s="14"/>
      <c r="B402" s="34"/>
    </row>
    <row r="403" spans="1:2" ht="13.5" thickBot="1">
      <c r="A403" s="15"/>
      <c r="B403" s="34"/>
    </row>
    <row r="404" spans="1:2" ht="14.25" thickBot="1" thickTop="1">
      <c r="A404" s="24"/>
      <c r="B404" s="34"/>
    </row>
    <row r="405" ht="13.5" thickTop="1">
      <c r="B405" s="34"/>
    </row>
    <row r="406" ht="12.75">
      <c r="B406" s="34"/>
    </row>
    <row r="407" ht="12.75">
      <c r="B407" s="34"/>
    </row>
    <row r="408" ht="12.75">
      <c r="B408" s="34"/>
    </row>
    <row r="409" ht="12.75">
      <c r="B409" s="34"/>
    </row>
    <row r="410" ht="12.75">
      <c r="B410" s="34"/>
    </row>
    <row r="411" ht="12.75">
      <c r="B411" s="34"/>
    </row>
    <row r="412" ht="12.75">
      <c r="B412" s="34"/>
    </row>
    <row r="413" ht="12.75">
      <c r="B413" s="34"/>
    </row>
    <row r="414" ht="12.75">
      <c r="B414" s="34"/>
    </row>
    <row r="415" ht="12.75">
      <c r="B415" s="34"/>
    </row>
    <row r="416" ht="12.75">
      <c r="B416" s="34"/>
    </row>
    <row r="417" ht="12.75">
      <c r="B417" s="34"/>
    </row>
    <row r="418" ht="12.75">
      <c r="B418" s="34"/>
    </row>
    <row r="419" ht="12.75">
      <c r="B419" s="34"/>
    </row>
    <row r="420" ht="12.75">
      <c r="B420" s="34"/>
    </row>
    <row r="421" ht="12.75">
      <c r="B421" s="34"/>
    </row>
    <row r="422" ht="12.75">
      <c r="B422" s="34"/>
    </row>
    <row r="423" ht="12.75">
      <c r="B423" s="34"/>
    </row>
    <row r="424" ht="12.75">
      <c r="B424" s="34"/>
    </row>
    <row r="425" ht="12.75">
      <c r="B425" s="34"/>
    </row>
    <row r="426" ht="12.75">
      <c r="B426" s="34"/>
    </row>
    <row r="427" ht="12.75">
      <c r="B427" s="34"/>
    </row>
    <row r="428" ht="12.75">
      <c r="B428" s="34"/>
    </row>
    <row r="429" ht="12.75">
      <c r="B429" s="34"/>
    </row>
    <row r="430" ht="12.75">
      <c r="B430" s="34"/>
    </row>
    <row r="431" ht="12.75">
      <c r="B431" s="34"/>
    </row>
    <row r="432" ht="12.75">
      <c r="B432" s="34"/>
    </row>
    <row r="433" ht="12.75">
      <c r="B433" s="34"/>
    </row>
    <row r="434" ht="12.75">
      <c r="B434" s="34"/>
    </row>
    <row r="435" ht="12.75">
      <c r="B435" s="34"/>
    </row>
    <row r="436" ht="12.75">
      <c r="B436" s="34"/>
    </row>
    <row r="437" ht="12.75">
      <c r="B437" s="34"/>
    </row>
    <row r="438" ht="12.75">
      <c r="B438" s="34"/>
    </row>
    <row r="439" ht="12.75">
      <c r="B439" s="34"/>
    </row>
    <row r="440" ht="12.75">
      <c r="B440" s="34"/>
    </row>
    <row r="441" ht="12.75">
      <c r="B441" s="34"/>
    </row>
    <row r="442" ht="12.75">
      <c r="B442" s="34"/>
    </row>
    <row r="443" ht="12.75">
      <c r="B443" s="34"/>
    </row>
    <row r="444" ht="12.75">
      <c r="B444" s="34"/>
    </row>
    <row r="445" ht="12.75">
      <c r="B445" s="34"/>
    </row>
    <row r="446" ht="12.75">
      <c r="B446" s="34"/>
    </row>
    <row r="447" ht="12.75">
      <c r="B447" s="34"/>
    </row>
    <row r="448" ht="12.75">
      <c r="B448" s="34"/>
    </row>
    <row r="449" ht="12.75">
      <c r="B449" s="34"/>
    </row>
    <row r="450" ht="12.75">
      <c r="B450" s="34"/>
    </row>
    <row r="451" ht="12.75">
      <c r="B451" s="34"/>
    </row>
    <row r="452" ht="12.75">
      <c r="B452" s="34"/>
    </row>
    <row r="453" ht="12.75">
      <c r="B453" s="34"/>
    </row>
    <row r="454" ht="12.75">
      <c r="B454" s="34"/>
    </row>
    <row r="455" ht="12.75">
      <c r="B455" s="34"/>
    </row>
    <row r="456" ht="12.75">
      <c r="B456" s="34"/>
    </row>
    <row r="457" ht="12.75">
      <c r="B457" s="34"/>
    </row>
    <row r="458" ht="12.75">
      <c r="B458" s="34"/>
    </row>
    <row r="459" ht="12.75">
      <c r="B459" s="34"/>
    </row>
    <row r="460" ht="12.75">
      <c r="B460" s="34"/>
    </row>
    <row r="461" ht="12.75">
      <c r="B461" s="34"/>
    </row>
    <row r="462" ht="12.75">
      <c r="B462" s="34"/>
    </row>
    <row r="463" ht="12.75">
      <c r="B463" s="34"/>
    </row>
    <row r="464" ht="12.75">
      <c r="B464" s="34"/>
    </row>
    <row r="465" ht="12.75">
      <c r="B465" s="34"/>
    </row>
    <row r="466" ht="12.75">
      <c r="B466" s="34"/>
    </row>
    <row r="467" ht="12.75">
      <c r="B467" s="34"/>
    </row>
    <row r="468" ht="12.75">
      <c r="B468" s="34"/>
    </row>
    <row r="469" ht="12.75">
      <c r="B469" s="34"/>
    </row>
    <row r="470" ht="12.75">
      <c r="B470" s="34"/>
    </row>
    <row r="471" ht="12.75">
      <c r="B471" s="34"/>
    </row>
    <row r="472" ht="12.75">
      <c r="B472" s="34"/>
    </row>
    <row r="473" ht="12.75">
      <c r="B473" s="34"/>
    </row>
    <row r="474" ht="12.75">
      <c r="B474" s="34"/>
    </row>
    <row r="475" ht="12.75">
      <c r="B475" s="34"/>
    </row>
    <row r="476" ht="12.75">
      <c r="B476" s="34"/>
    </row>
    <row r="477" ht="12.75">
      <c r="B477" s="34"/>
    </row>
    <row r="478" ht="12.75">
      <c r="B478" s="34"/>
    </row>
    <row r="479" ht="12.75">
      <c r="B479" s="34"/>
    </row>
    <row r="480" ht="12.75">
      <c r="B480" s="34"/>
    </row>
    <row r="481" ht="12.75">
      <c r="B481" s="34"/>
    </row>
    <row r="482" ht="12.75">
      <c r="B482" s="34"/>
    </row>
    <row r="483" ht="12.75">
      <c r="B483" s="34"/>
    </row>
    <row r="484" ht="12.75">
      <c r="B484" s="34"/>
    </row>
    <row r="485" ht="12.75">
      <c r="B485" s="34"/>
    </row>
    <row r="486" ht="12.75">
      <c r="B486" s="34"/>
    </row>
    <row r="487" ht="12.75">
      <c r="B487" s="34"/>
    </row>
    <row r="488" ht="12.75">
      <c r="B488" s="34"/>
    </row>
    <row r="489" ht="12.75">
      <c r="B489" s="34"/>
    </row>
    <row r="490" ht="12.75">
      <c r="B490" s="34"/>
    </row>
    <row r="491" ht="12.75">
      <c r="B491" s="34"/>
    </row>
    <row r="492" ht="12.75">
      <c r="B492" s="34"/>
    </row>
    <row r="493" ht="12.75">
      <c r="B493" s="34"/>
    </row>
    <row r="494" ht="12.75">
      <c r="B494" s="34"/>
    </row>
    <row r="495" ht="12.75">
      <c r="B495" s="34"/>
    </row>
    <row r="496" ht="12.75">
      <c r="B496" s="34"/>
    </row>
    <row r="497" ht="12.75">
      <c r="B497" s="34"/>
    </row>
    <row r="498" ht="12.75">
      <c r="B498" s="34"/>
    </row>
    <row r="499" ht="12.75">
      <c r="B499" s="34"/>
    </row>
    <row r="500" ht="12.75">
      <c r="B500" s="34"/>
    </row>
    <row r="501" ht="12.75">
      <c r="B501" s="34"/>
    </row>
    <row r="502" ht="12.75">
      <c r="B502" s="34"/>
    </row>
    <row r="503" ht="12.75">
      <c r="B503" s="34"/>
    </row>
    <row r="504" ht="12.75">
      <c r="B504" s="34"/>
    </row>
    <row r="505" ht="12.75">
      <c r="B505" s="34"/>
    </row>
    <row r="506" ht="12.75">
      <c r="B506" s="34"/>
    </row>
    <row r="507" ht="12.75">
      <c r="B507" s="34"/>
    </row>
    <row r="508" ht="12.75">
      <c r="B508" s="34"/>
    </row>
    <row r="509" ht="12.75">
      <c r="B509" s="34"/>
    </row>
    <row r="510" ht="12.75">
      <c r="B510" s="34"/>
    </row>
    <row r="511" ht="12.75">
      <c r="B511" s="34"/>
    </row>
    <row r="512" ht="12.75">
      <c r="B512" s="34"/>
    </row>
    <row r="513" ht="12.75">
      <c r="B513" s="34"/>
    </row>
    <row r="514" ht="12.75">
      <c r="B514" s="34"/>
    </row>
    <row r="515" ht="12.75">
      <c r="B515" s="34"/>
    </row>
    <row r="516" ht="12.75">
      <c r="B516" s="34"/>
    </row>
    <row r="517" ht="12.75">
      <c r="B517" s="34"/>
    </row>
    <row r="518" ht="12.75">
      <c r="B518" s="34"/>
    </row>
    <row r="519" ht="12.75">
      <c r="B519" s="34"/>
    </row>
    <row r="520" ht="12.75">
      <c r="B520" s="34"/>
    </row>
    <row r="521" ht="12.75">
      <c r="B521" s="34"/>
    </row>
    <row r="522" ht="12.75">
      <c r="B522" s="34"/>
    </row>
    <row r="523" ht="12.75">
      <c r="B523" s="34"/>
    </row>
    <row r="524" ht="12.75">
      <c r="B524" s="34"/>
    </row>
    <row r="525" ht="12.75">
      <c r="B525" s="34"/>
    </row>
    <row r="526" ht="12.75">
      <c r="B526" s="34"/>
    </row>
    <row r="527" ht="12.75">
      <c r="B527" s="34"/>
    </row>
    <row r="528" ht="12.75">
      <c r="B528" s="34"/>
    </row>
    <row r="529" ht="12.75">
      <c r="B529" s="34"/>
    </row>
    <row r="530" ht="12.75">
      <c r="B530" s="34"/>
    </row>
    <row r="531" ht="12.75">
      <c r="B531" s="34"/>
    </row>
    <row r="532" ht="12.75">
      <c r="B532" s="34"/>
    </row>
    <row r="533" ht="12.75">
      <c r="B533" s="34"/>
    </row>
    <row r="534" ht="12.75">
      <c r="B534" s="34"/>
    </row>
    <row r="535" ht="12.75">
      <c r="B535" s="34"/>
    </row>
    <row r="536" ht="12.75">
      <c r="B536" s="34"/>
    </row>
    <row r="537" ht="12.75">
      <c r="B537" s="34"/>
    </row>
    <row r="538" ht="12.75">
      <c r="B538" s="34"/>
    </row>
    <row r="539" ht="12.75">
      <c r="B539" s="34"/>
    </row>
    <row r="540" ht="12.75">
      <c r="B540" s="34"/>
    </row>
    <row r="541" ht="12.75">
      <c r="B541" s="34"/>
    </row>
    <row r="542" ht="12.75">
      <c r="B542" s="34"/>
    </row>
    <row r="543" ht="12.75">
      <c r="B543" s="34"/>
    </row>
    <row r="544" ht="12.75">
      <c r="B544" s="34"/>
    </row>
    <row r="545" ht="12.75">
      <c r="B545" s="34"/>
    </row>
    <row r="546" ht="12.75">
      <c r="B546" s="34"/>
    </row>
    <row r="547" ht="12.75">
      <c r="B547" s="34"/>
    </row>
    <row r="548" ht="12.75">
      <c r="B548" s="34"/>
    </row>
    <row r="549" ht="12.75">
      <c r="B549" s="34"/>
    </row>
    <row r="550" ht="12.75">
      <c r="B550" s="34"/>
    </row>
    <row r="551" ht="12.75">
      <c r="B551" s="34"/>
    </row>
    <row r="552" ht="12.75">
      <c r="B552" s="34"/>
    </row>
    <row r="553" ht="12.75">
      <c r="B553" s="34"/>
    </row>
    <row r="554" ht="12.75">
      <c r="B554" s="34"/>
    </row>
    <row r="555" ht="12.75">
      <c r="B555" s="34"/>
    </row>
    <row r="556" ht="12.75">
      <c r="B556" s="34"/>
    </row>
    <row r="557" ht="12.75">
      <c r="B557" s="34"/>
    </row>
    <row r="558" ht="12.75">
      <c r="B558" s="34"/>
    </row>
    <row r="559" ht="12.75">
      <c r="B559" s="34"/>
    </row>
    <row r="560" ht="12.75">
      <c r="B560" s="34"/>
    </row>
    <row r="561" ht="12.75">
      <c r="B561" s="34"/>
    </row>
    <row r="562" ht="12.75">
      <c r="B562" s="34"/>
    </row>
    <row r="563" ht="12.75">
      <c r="B563" s="34"/>
    </row>
    <row r="564" ht="12.75">
      <c r="B564" s="34"/>
    </row>
    <row r="565" ht="12.75">
      <c r="B565" s="34"/>
    </row>
    <row r="566" ht="12.75">
      <c r="B566" s="34"/>
    </row>
    <row r="567" ht="12.75">
      <c r="B567" s="34"/>
    </row>
    <row r="568" ht="12.75">
      <c r="B568" s="34"/>
    </row>
    <row r="569" ht="12.75">
      <c r="B569" s="34"/>
    </row>
    <row r="570" ht="12.75">
      <c r="B570" s="34"/>
    </row>
    <row r="571" ht="12.75">
      <c r="B571" s="34"/>
    </row>
    <row r="572" ht="12.75">
      <c r="B572" s="34"/>
    </row>
    <row r="573" ht="12.75">
      <c r="B573" s="34"/>
    </row>
    <row r="574" ht="12.75">
      <c r="B574" s="34"/>
    </row>
    <row r="575" ht="12.75">
      <c r="B575" s="34"/>
    </row>
    <row r="576" ht="12.75">
      <c r="B576" s="34"/>
    </row>
    <row r="577" ht="12.75">
      <c r="B577" s="34"/>
    </row>
    <row r="578" ht="12.75">
      <c r="B578" s="34"/>
    </row>
    <row r="579" ht="12.75">
      <c r="B579" s="34"/>
    </row>
    <row r="580" ht="12.75">
      <c r="B580" s="34"/>
    </row>
    <row r="581" ht="12.75">
      <c r="B581" s="34"/>
    </row>
    <row r="582" ht="12.75">
      <c r="B582" s="34"/>
    </row>
    <row r="583" ht="12.75">
      <c r="B583" s="34"/>
    </row>
    <row r="584" ht="12.75">
      <c r="B584" s="34"/>
    </row>
    <row r="585" ht="12.75">
      <c r="B585" s="34"/>
    </row>
    <row r="586" ht="12.75">
      <c r="B586" s="34"/>
    </row>
    <row r="587" ht="12.75">
      <c r="B587" s="34"/>
    </row>
    <row r="588" ht="12.75">
      <c r="B588" s="34"/>
    </row>
    <row r="589" ht="12.75">
      <c r="B589" s="34"/>
    </row>
    <row r="590" ht="12.75">
      <c r="B590" s="34"/>
    </row>
    <row r="591" ht="12.75">
      <c r="B591" s="34"/>
    </row>
    <row r="592" ht="12.75">
      <c r="B592" s="34"/>
    </row>
    <row r="593" ht="12.75">
      <c r="B593" s="34"/>
    </row>
    <row r="594" ht="12.75">
      <c r="B594" s="34"/>
    </row>
    <row r="595" ht="12.75">
      <c r="B595" s="34"/>
    </row>
    <row r="596" ht="12.75">
      <c r="B596" s="34"/>
    </row>
    <row r="597" ht="12.75">
      <c r="B597" s="34"/>
    </row>
    <row r="598" ht="12.75">
      <c r="B598" s="34"/>
    </row>
    <row r="599" ht="12.75">
      <c r="B599" s="34"/>
    </row>
    <row r="600" ht="12.75">
      <c r="B600" s="34"/>
    </row>
    <row r="601" ht="12.75">
      <c r="B601" s="34"/>
    </row>
    <row r="602" ht="12.75">
      <c r="B602" s="34"/>
    </row>
    <row r="603" ht="12.75">
      <c r="B603" s="34"/>
    </row>
    <row r="604" ht="12.75">
      <c r="B604" s="34"/>
    </row>
    <row r="605" ht="12.75">
      <c r="B605" s="34"/>
    </row>
    <row r="606" ht="12.75">
      <c r="B606" s="34"/>
    </row>
    <row r="607" ht="12.75">
      <c r="B607" s="34"/>
    </row>
    <row r="608" ht="12.75">
      <c r="B608" s="34"/>
    </row>
    <row r="609" ht="12.75">
      <c r="B609" s="34"/>
    </row>
    <row r="610" ht="12.75">
      <c r="B610" s="34"/>
    </row>
    <row r="611" ht="12.75">
      <c r="B611" s="34"/>
    </row>
    <row r="612" ht="12.75">
      <c r="B612" s="34"/>
    </row>
    <row r="613" ht="12.75">
      <c r="B613" s="34"/>
    </row>
    <row r="614" ht="12.75">
      <c r="B614" s="34"/>
    </row>
    <row r="615" ht="12.75">
      <c r="B615" s="34"/>
    </row>
    <row r="616" ht="12.75">
      <c r="B616" s="34"/>
    </row>
    <row r="617" ht="12.75">
      <c r="B617" s="34"/>
    </row>
    <row r="618" ht="12.75">
      <c r="B618" s="34"/>
    </row>
    <row r="619" ht="12.75">
      <c r="B619" s="34"/>
    </row>
    <row r="620" ht="12.75">
      <c r="B620" s="34"/>
    </row>
    <row r="621" ht="12.75">
      <c r="B621" s="34"/>
    </row>
    <row r="622" ht="12.75">
      <c r="B622" s="34"/>
    </row>
    <row r="623" ht="12.75">
      <c r="B623" s="34"/>
    </row>
    <row r="624" ht="12.75">
      <c r="B624" s="34"/>
    </row>
    <row r="625" ht="12.75">
      <c r="B625" s="34"/>
    </row>
    <row r="626" ht="12.75">
      <c r="B626" s="34"/>
    </row>
    <row r="627" ht="12.75">
      <c r="B627" s="34"/>
    </row>
    <row r="628" ht="12.75">
      <c r="B628" s="34"/>
    </row>
    <row r="629" ht="12.75">
      <c r="B629" s="34"/>
    </row>
    <row r="630" ht="12.75">
      <c r="B630" s="34"/>
    </row>
    <row r="631" ht="12.75">
      <c r="B631" s="34"/>
    </row>
    <row r="632" ht="12.75">
      <c r="B632" s="34"/>
    </row>
    <row r="633" ht="12.75">
      <c r="B633" s="34"/>
    </row>
    <row r="634" ht="12.75">
      <c r="B634" s="34"/>
    </row>
    <row r="635" ht="12.75">
      <c r="B635" s="34"/>
    </row>
    <row r="636" ht="12.75">
      <c r="B636" s="34"/>
    </row>
    <row r="637" ht="12.75">
      <c r="B637" s="34"/>
    </row>
    <row r="638" ht="12.75">
      <c r="B638" s="34"/>
    </row>
    <row r="639" ht="12.75">
      <c r="B639" s="34"/>
    </row>
    <row r="640" ht="12.75">
      <c r="B640" s="34"/>
    </row>
    <row r="641" ht="12.75">
      <c r="B641" s="34"/>
    </row>
    <row r="642" ht="12.75">
      <c r="B642" s="34"/>
    </row>
    <row r="643" ht="12.75">
      <c r="B643" s="34"/>
    </row>
    <row r="644" ht="12.75">
      <c r="B644" s="34"/>
    </row>
    <row r="645" ht="12.75">
      <c r="B645" s="34"/>
    </row>
    <row r="646" ht="12.75">
      <c r="B646" s="34"/>
    </row>
    <row r="647" ht="12.75">
      <c r="B647" s="34"/>
    </row>
    <row r="648" ht="12.75">
      <c r="B648" s="34"/>
    </row>
    <row r="649" ht="12.75">
      <c r="B649" s="34"/>
    </row>
    <row r="650" ht="12.75">
      <c r="B650" s="34"/>
    </row>
    <row r="651" ht="12.75">
      <c r="B651" s="34"/>
    </row>
    <row r="652" ht="12.75">
      <c r="B652" s="34"/>
    </row>
    <row r="653" ht="12.75">
      <c r="B653" s="34"/>
    </row>
    <row r="654" ht="12.75">
      <c r="B654" s="34"/>
    </row>
    <row r="655" ht="12.75">
      <c r="B655" s="34"/>
    </row>
    <row r="656" ht="12.75">
      <c r="B656" s="34"/>
    </row>
    <row r="657" ht="12.75">
      <c r="B657" s="34"/>
    </row>
    <row r="658" ht="12.75">
      <c r="B658" s="34"/>
    </row>
    <row r="659" ht="12.75">
      <c r="B659" s="34"/>
    </row>
    <row r="660" ht="12.75">
      <c r="B660" s="34"/>
    </row>
    <row r="661" ht="12.75">
      <c r="B661" s="34"/>
    </row>
    <row r="662" ht="12.75">
      <c r="B662" s="34"/>
    </row>
    <row r="663" ht="12.75">
      <c r="B663" s="34"/>
    </row>
    <row r="664" ht="12.75">
      <c r="B664" s="34"/>
    </row>
    <row r="665" ht="12.75">
      <c r="B665" s="34"/>
    </row>
    <row r="666" ht="12.75">
      <c r="B666" s="34"/>
    </row>
    <row r="667" ht="12.75">
      <c r="B667" s="34"/>
    </row>
    <row r="668" ht="12.75">
      <c r="B668" s="34"/>
    </row>
    <row r="669" ht="12.75">
      <c r="B669" s="34"/>
    </row>
    <row r="670" ht="12.75">
      <c r="B670" s="34"/>
    </row>
    <row r="671" ht="12.75">
      <c r="B671" s="34"/>
    </row>
    <row r="672" ht="12.75">
      <c r="B672" s="34"/>
    </row>
    <row r="673" ht="12.75">
      <c r="B673" s="34"/>
    </row>
    <row r="674" ht="12.75">
      <c r="B674" s="34"/>
    </row>
    <row r="675" ht="12.75">
      <c r="B675" s="34"/>
    </row>
    <row r="676" ht="12.75">
      <c r="B676" s="34"/>
    </row>
    <row r="677" ht="12.75">
      <c r="B677" s="34"/>
    </row>
    <row r="678" ht="12.75">
      <c r="B678" s="34"/>
    </row>
    <row r="679" ht="12.75">
      <c r="B679" s="34"/>
    </row>
    <row r="680" ht="12.75">
      <c r="B680" s="34"/>
    </row>
    <row r="681" ht="12.75">
      <c r="B681" s="34"/>
    </row>
    <row r="682" ht="12.75">
      <c r="B682" s="34"/>
    </row>
    <row r="683" ht="12.75">
      <c r="B683" s="34"/>
    </row>
    <row r="684" ht="12.75">
      <c r="B684" s="34"/>
    </row>
    <row r="685" ht="12.75">
      <c r="B685" s="34"/>
    </row>
    <row r="686" ht="12.75">
      <c r="B686" s="34"/>
    </row>
    <row r="687" ht="12.75">
      <c r="B687" s="34"/>
    </row>
    <row r="688" ht="12.75">
      <c r="B688" s="34"/>
    </row>
    <row r="689" ht="12.75">
      <c r="B689" s="34"/>
    </row>
    <row r="690" ht="12.75">
      <c r="B690" s="34"/>
    </row>
    <row r="691" ht="12.75">
      <c r="B691" s="34"/>
    </row>
    <row r="692" ht="12.75">
      <c r="B692" s="34"/>
    </row>
    <row r="693" ht="12.75">
      <c r="B693" s="34"/>
    </row>
    <row r="694" ht="12.75">
      <c r="B694" s="34"/>
    </row>
    <row r="695" ht="12.75">
      <c r="B695" s="34"/>
    </row>
    <row r="696" ht="12.75">
      <c r="B696" s="34"/>
    </row>
    <row r="697" ht="12.75">
      <c r="B697" s="34"/>
    </row>
    <row r="698" ht="12.75">
      <c r="B698" s="34"/>
    </row>
    <row r="699" ht="12.75">
      <c r="B699" s="34"/>
    </row>
    <row r="700" ht="12.75">
      <c r="B700" s="34"/>
    </row>
    <row r="701" ht="12.75">
      <c r="B701" s="34"/>
    </row>
    <row r="702" ht="12.75">
      <c r="B702" s="34"/>
    </row>
    <row r="703" ht="12.75">
      <c r="B703" s="34"/>
    </row>
    <row r="704" ht="12.75">
      <c r="B704" s="34"/>
    </row>
    <row r="705" ht="12.75">
      <c r="B705" s="34"/>
    </row>
    <row r="706" ht="12.75">
      <c r="B706" s="34"/>
    </row>
    <row r="707" ht="12.75">
      <c r="B707" s="34"/>
    </row>
    <row r="708" ht="12.75">
      <c r="B708" s="34"/>
    </row>
    <row r="709" ht="12.75">
      <c r="B709" s="34"/>
    </row>
    <row r="710" ht="12.75">
      <c r="B710" s="34"/>
    </row>
    <row r="711" ht="12.75">
      <c r="B711" s="34"/>
    </row>
    <row r="712" ht="12.75">
      <c r="B712" s="34"/>
    </row>
    <row r="713" ht="12.75">
      <c r="B713" s="34"/>
    </row>
    <row r="714" ht="12.75">
      <c r="B714" s="34"/>
    </row>
    <row r="715" ht="12.75">
      <c r="B715" s="34"/>
    </row>
    <row r="716" ht="12.75">
      <c r="B716" s="34"/>
    </row>
    <row r="717" ht="12.75">
      <c r="B717" s="34"/>
    </row>
    <row r="718" ht="12.75">
      <c r="B718" s="34"/>
    </row>
    <row r="719" ht="12.75">
      <c r="B719" s="34"/>
    </row>
    <row r="720" ht="12.75">
      <c r="B720" s="34"/>
    </row>
    <row r="721" ht="12.75">
      <c r="B721" s="34"/>
    </row>
    <row r="722" ht="12.75">
      <c r="B722" s="34"/>
    </row>
    <row r="723" ht="12.75">
      <c r="B723" s="34"/>
    </row>
    <row r="724" ht="12.75">
      <c r="B724" s="34"/>
    </row>
    <row r="725" ht="12.75">
      <c r="B725" s="34"/>
    </row>
    <row r="726" ht="12.75">
      <c r="B726" s="34"/>
    </row>
    <row r="727" ht="12.75">
      <c r="B727" s="34"/>
    </row>
    <row r="728" ht="12.75">
      <c r="B728" s="34"/>
    </row>
    <row r="729" ht="12.75">
      <c r="B729" s="34"/>
    </row>
    <row r="730" ht="12.75">
      <c r="B730" s="34"/>
    </row>
    <row r="731" ht="12.75">
      <c r="B731" s="34"/>
    </row>
    <row r="732" ht="12.75">
      <c r="B732" s="34"/>
    </row>
    <row r="733" ht="12.75">
      <c r="B733" s="34"/>
    </row>
    <row r="734" ht="12.75">
      <c r="B734" s="34"/>
    </row>
    <row r="735" ht="12.75">
      <c r="B735" s="34"/>
    </row>
    <row r="736" ht="12.75">
      <c r="B736" s="34"/>
    </row>
    <row r="737" ht="12.75">
      <c r="B737" s="34"/>
    </row>
    <row r="738" ht="12.75">
      <c r="B738" s="34"/>
    </row>
    <row r="739" ht="12.75">
      <c r="B739" s="34"/>
    </row>
    <row r="740" ht="12.75">
      <c r="B740" s="34"/>
    </row>
    <row r="741" ht="12.75">
      <c r="B741" s="34"/>
    </row>
    <row r="742" ht="12.75">
      <c r="B742" s="34"/>
    </row>
    <row r="743" ht="12.75">
      <c r="B743" s="34"/>
    </row>
    <row r="744" ht="12.75">
      <c r="B744" s="34"/>
    </row>
    <row r="745" ht="12.75">
      <c r="B745" s="34"/>
    </row>
    <row r="746" ht="12.75">
      <c r="B746" s="34"/>
    </row>
    <row r="747" ht="12.75">
      <c r="B747" s="34"/>
    </row>
    <row r="748" ht="12.75">
      <c r="B748" s="34"/>
    </row>
    <row r="749" ht="12.75">
      <c r="B749" s="34"/>
    </row>
    <row r="750" ht="12.75">
      <c r="B750" s="34"/>
    </row>
    <row r="751" ht="12.75">
      <c r="B751" s="34"/>
    </row>
    <row r="752" ht="12.75">
      <c r="B752" s="34"/>
    </row>
    <row r="753" ht="12.75">
      <c r="B753" s="34"/>
    </row>
    <row r="754" ht="12.75">
      <c r="B754" s="34"/>
    </row>
    <row r="755" ht="12.75">
      <c r="B755" s="34"/>
    </row>
    <row r="756" ht="12.75">
      <c r="B756" s="34"/>
    </row>
    <row r="757" ht="12.75">
      <c r="B757" s="34"/>
    </row>
    <row r="758" ht="12.75">
      <c r="B758" s="34"/>
    </row>
    <row r="759" ht="12.75">
      <c r="B759" s="34"/>
    </row>
    <row r="760" ht="12.75">
      <c r="B760" s="34"/>
    </row>
    <row r="761" ht="12.75">
      <c r="B761" s="34"/>
    </row>
    <row r="762" ht="12.75">
      <c r="B762" s="34"/>
    </row>
    <row r="763" ht="12.75">
      <c r="B763" s="34"/>
    </row>
    <row r="764" ht="12.75">
      <c r="B764" s="34"/>
    </row>
    <row r="765" ht="12.75">
      <c r="B765" s="34"/>
    </row>
    <row r="766" ht="12.75">
      <c r="B766" s="34"/>
    </row>
    <row r="767" ht="12.75">
      <c r="B767" s="34"/>
    </row>
    <row r="768" ht="12.75">
      <c r="B768" s="34"/>
    </row>
    <row r="769" ht="12.75">
      <c r="B769" s="34"/>
    </row>
    <row r="770" ht="12.75">
      <c r="B770" s="34"/>
    </row>
    <row r="771" ht="12.75">
      <c r="B771" s="34"/>
    </row>
    <row r="772" ht="12.75">
      <c r="B772" s="34"/>
    </row>
    <row r="773" ht="12.75">
      <c r="B773" s="34"/>
    </row>
    <row r="774" ht="12.75">
      <c r="B774" s="34"/>
    </row>
    <row r="775" ht="12.75">
      <c r="B775" s="34"/>
    </row>
    <row r="776" ht="12.75">
      <c r="B776" s="34"/>
    </row>
    <row r="777" ht="12.75">
      <c r="B777" s="34"/>
    </row>
    <row r="778" ht="12.75">
      <c r="B778" s="34"/>
    </row>
    <row r="779" ht="12.75">
      <c r="B779" s="34"/>
    </row>
    <row r="780" ht="12.75">
      <c r="B780" s="34"/>
    </row>
    <row r="781" ht="12.75">
      <c r="B781" s="34"/>
    </row>
    <row r="782" ht="12.75">
      <c r="B782" s="34"/>
    </row>
    <row r="783" ht="12.75">
      <c r="B783" s="34"/>
    </row>
    <row r="784" ht="12.75">
      <c r="B784" s="34"/>
    </row>
    <row r="785" ht="12.75">
      <c r="B785" s="34"/>
    </row>
    <row r="786" ht="12.75">
      <c r="B786" s="34"/>
    </row>
    <row r="787" ht="12.75">
      <c r="B787" s="34"/>
    </row>
    <row r="788" ht="12.75">
      <c r="B788" s="34"/>
    </row>
    <row r="789" ht="12.75">
      <c r="B789" s="34"/>
    </row>
    <row r="790" ht="12.75">
      <c r="B790" s="34"/>
    </row>
    <row r="791" ht="12.75">
      <c r="B791" s="34"/>
    </row>
    <row r="792" ht="12.75">
      <c r="B792" s="34"/>
    </row>
    <row r="793" ht="12.75">
      <c r="B793" s="34"/>
    </row>
    <row r="794" ht="12.75">
      <c r="B794" s="34"/>
    </row>
    <row r="795" ht="12.75">
      <c r="B795" s="34"/>
    </row>
    <row r="796" ht="12.75">
      <c r="B796" s="34"/>
    </row>
    <row r="797" ht="12.75">
      <c r="B797" s="34"/>
    </row>
    <row r="798" ht="12.75">
      <c r="B798" s="34"/>
    </row>
  </sheetData>
  <printOptions/>
  <pageMargins left="0" right="0" top="1" bottom="1" header="0.5" footer="0.5"/>
  <pageSetup horizontalDpi="1200" verticalDpi="12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LaDonna Cooley</cp:lastModifiedBy>
  <cp:lastPrinted>2004-11-17T13:18:02Z</cp:lastPrinted>
  <dcterms:created xsi:type="dcterms:W3CDTF">2001-10-09T18:55:54Z</dcterms:created>
  <dcterms:modified xsi:type="dcterms:W3CDTF">2004-12-03T17:43:18Z</dcterms:modified>
  <cp:category/>
  <cp:version/>
  <cp:contentType/>
  <cp:contentStatus/>
</cp:coreProperties>
</file>